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C:\Users\info\OneDrive\Documents\4. WORK\6. Portfolio\"/>
    </mc:Choice>
  </mc:AlternateContent>
  <xr:revisionPtr revIDLastSave="0" documentId="13_ncr:1_{43AA708E-575C-464B-B24C-17514E4DCF0A}" xr6:coauthVersionLast="47" xr6:coauthVersionMax="47" xr10:uidLastSave="{00000000-0000-0000-0000-000000000000}"/>
  <bookViews>
    <workbookView xWindow="-110" yWindow="-110" windowWidth="22620" windowHeight="13500" tabRatio="802" activeTab="1" xr2:uid="{6EC16AF7-81FF-4FD5-9872-89E876C26913}"/>
  </bookViews>
  <sheets>
    <sheet name="Instructions" sheetId="7" r:id="rId1"/>
    <sheet name="Sales Volume" sheetId="9" r:id="rId2"/>
    <sheet name="VOL" sheetId="2" r:id="rId3"/>
    <sheet name="Sales Value" sheetId="11" r:id="rId4"/>
    <sheet name="VAL" sheetId="12" r:id="rId5"/>
    <sheet name="Data" sheetId="1" r:id="rId6"/>
    <sheet name="Ref table week No." sheetId="3" r:id="rId7"/>
    <sheet name="Lookup refs" sheetId="5" state="hidden" r:id="rId8"/>
    <sheet name="Pivot fields" sheetId="6" state="hidden" r:id="rId9"/>
  </sheets>
  <definedNames>
    <definedName name="_xlnm._FilterDatabase" localSheetId="5" hidden="1">Data!$A$1:$I$3001</definedName>
    <definedName name="_xlnm._FilterDatabase" localSheetId="4" hidden="1">VAL!$A$2:$Q$2</definedName>
  </definedNames>
  <calcPr calcId="181029"/>
  <pivotCaches>
    <pivotCache cacheId="0" r:id="rId10"/>
    <pivotCache cacheId="1" r:id="rId11"/>
    <pivotCache cacheId="2"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2" i="11" l="1"/>
  <c r="E202" i="12"/>
  <c r="F202" i="12" s="1"/>
  <c r="E201" i="12"/>
  <c r="G201" i="12" s="1"/>
  <c r="E200" i="12"/>
  <c r="M200" i="12" s="1"/>
  <c r="E199" i="12"/>
  <c r="E198" i="12"/>
  <c r="I198" i="12" s="1"/>
  <c r="E197" i="12"/>
  <c r="L197" i="12" s="1"/>
  <c r="E196" i="12"/>
  <c r="F196" i="12" s="1"/>
  <c r="E195" i="12"/>
  <c r="F195" i="12" s="1"/>
  <c r="E194" i="12"/>
  <c r="F194" i="12" s="1"/>
  <c r="E193" i="12"/>
  <c r="G193" i="12" s="1"/>
  <c r="E192" i="12"/>
  <c r="F192" i="12" s="1"/>
  <c r="E191" i="12"/>
  <c r="E190" i="12"/>
  <c r="I190" i="12" s="1"/>
  <c r="E189" i="12"/>
  <c r="J189" i="12" s="1"/>
  <c r="E188" i="12"/>
  <c r="F188" i="12" s="1"/>
  <c r="E187" i="12"/>
  <c r="F187" i="12" s="1"/>
  <c r="E186" i="12"/>
  <c r="F186" i="12" s="1"/>
  <c r="E185" i="12"/>
  <c r="I185" i="12" s="1"/>
  <c r="E184" i="12"/>
  <c r="F184" i="12" s="1"/>
  <c r="E183" i="12"/>
  <c r="E182" i="12"/>
  <c r="G182" i="12" s="1"/>
  <c r="E181" i="12"/>
  <c r="I181" i="12" s="1"/>
  <c r="E180" i="12"/>
  <c r="F180" i="12" s="1"/>
  <c r="E179" i="12"/>
  <c r="F179" i="12" s="1"/>
  <c r="E178" i="12"/>
  <c r="F178" i="12" s="1"/>
  <c r="E177" i="12"/>
  <c r="G177" i="12" s="1"/>
  <c r="E176" i="12"/>
  <c r="I176" i="12" s="1"/>
  <c r="E175" i="12"/>
  <c r="E174" i="12"/>
  <c r="G174" i="12" s="1"/>
  <c r="E173" i="12"/>
  <c r="L173" i="12" s="1"/>
  <c r="E172" i="12"/>
  <c r="F172" i="12" s="1"/>
  <c r="E171" i="12"/>
  <c r="F171" i="12" s="1"/>
  <c r="E170" i="12"/>
  <c r="I170" i="12" s="1"/>
  <c r="E169" i="12"/>
  <c r="G169" i="12" s="1"/>
  <c r="E168" i="12"/>
  <c r="F168" i="12" s="1"/>
  <c r="E167" i="12"/>
  <c r="E166" i="12"/>
  <c r="O166" i="12" s="1"/>
  <c r="E165" i="12"/>
  <c r="L165" i="12" s="1"/>
  <c r="E164" i="12"/>
  <c r="F164" i="12" s="1"/>
  <c r="E163" i="12"/>
  <c r="F163" i="12" s="1"/>
  <c r="E162" i="12"/>
  <c r="F162" i="12" s="1"/>
  <c r="E161" i="12"/>
  <c r="G161" i="12" s="1"/>
  <c r="E160" i="12"/>
  <c r="F160" i="12" s="1"/>
  <c r="E159" i="12"/>
  <c r="E158" i="12"/>
  <c r="G158" i="12" s="1"/>
  <c r="E157" i="12"/>
  <c r="J157" i="12" s="1"/>
  <c r="E156" i="12"/>
  <c r="F156" i="12" s="1"/>
  <c r="E155" i="12"/>
  <c r="F155" i="12" s="1"/>
  <c r="E154" i="12"/>
  <c r="F154" i="12" s="1"/>
  <c r="E153" i="12"/>
  <c r="I153" i="12" s="1"/>
  <c r="E152" i="12"/>
  <c r="F152" i="12" s="1"/>
  <c r="E151" i="12"/>
  <c r="E150" i="12"/>
  <c r="G150" i="12" s="1"/>
  <c r="E149" i="12"/>
  <c r="I149" i="12" s="1"/>
  <c r="E148" i="12"/>
  <c r="F148" i="12" s="1"/>
  <c r="E147" i="12"/>
  <c r="F147" i="12" s="1"/>
  <c r="E146" i="12"/>
  <c r="F146" i="12" s="1"/>
  <c r="E145" i="12"/>
  <c r="G145" i="12" s="1"/>
  <c r="E144" i="12"/>
  <c r="F144" i="12" s="1"/>
  <c r="E143" i="12"/>
  <c r="F143" i="12" s="1"/>
  <c r="E142" i="12"/>
  <c r="G142" i="12" s="1"/>
  <c r="E141" i="12"/>
  <c r="J141" i="12" s="1"/>
  <c r="E140" i="12"/>
  <c r="F140" i="12" s="1"/>
  <c r="E139" i="12"/>
  <c r="E138" i="12"/>
  <c r="I138" i="12" s="1"/>
  <c r="E137" i="12"/>
  <c r="G137" i="12" s="1"/>
  <c r="E136" i="12"/>
  <c r="F136" i="12" s="1"/>
  <c r="E135" i="12"/>
  <c r="F135" i="12" s="1"/>
  <c r="E134" i="12"/>
  <c r="G134" i="12" s="1"/>
  <c r="E133" i="12"/>
  <c r="L133" i="12" s="1"/>
  <c r="E132" i="12"/>
  <c r="F132" i="12" s="1"/>
  <c r="E131" i="12"/>
  <c r="E130" i="12"/>
  <c r="F130" i="12" s="1"/>
  <c r="E129" i="12"/>
  <c r="G129" i="12" s="1"/>
  <c r="E128" i="12"/>
  <c r="F128" i="12" s="1"/>
  <c r="E127" i="12"/>
  <c r="E126" i="12"/>
  <c r="G126" i="12" s="1"/>
  <c r="E125" i="12"/>
  <c r="J125" i="12" s="1"/>
  <c r="E124" i="12"/>
  <c r="F124" i="12" s="1"/>
  <c r="E123" i="12"/>
  <c r="E122" i="12"/>
  <c r="F122" i="12" s="1"/>
  <c r="E121" i="12"/>
  <c r="F121" i="12" s="1"/>
  <c r="E120" i="12"/>
  <c r="E119" i="12"/>
  <c r="E118" i="12"/>
  <c r="G118" i="12" s="1"/>
  <c r="E117" i="12"/>
  <c r="I117" i="12" s="1"/>
  <c r="E116" i="12"/>
  <c r="E115" i="12"/>
  <c r="E114" i="12"/>
  <c r="E113" i="12"/>
  <c r="F113" i="12" s="1"/>
  <c r="E112" i="12"/>
  <c r="F112" i="12" s="1"/>
  <c r="E111" i="12"/>
  <c r="E110" i="12"/>
  <c r="G110" i="12" s="1"/>
  <c r="E109" i="12"/>
  <c r="L109" i="12" s="1"/>
  <c r="E108" i="12"/>
  <c r="F108" i="12" s="1"/>
  <c r="E107" i="12"/>
  <c r="E106" i="12"/>
  <c r="I106" i="12" s="1"/>
  <c r="E105" i="12"/>
  <c r="F105" i="12" s="1"/>
  <c r="E104" i="12"/>
  <c r="M104" i="12" s="1"/>
  <c r="E103" i="12"/>
  <c r="E102" i="12"/>
  <c r="G102" i="12" s="1"/>
  <c r="E101" i="12"/>
  <c r="L101" i="12" s="1"/>
  <c r="E100" i="12"/>
  <c r="I100" i="12" s="1"/>
  <c r="E99" i="12"/>
  <c r="E98" i="12"/>
  <c r="E97" i="12"/>
  <c r="G97" i="12" s="1"/>
  <c r="E96" i="12"/>
  <c r="F96" i="12" s="1"/>
  <c r="E95" i="12"/>
  <c r="E94" i="12"/>
  <c r="G94" i="12" s="1"/>
  <c r="E93" i="12"/>
  <c r="J93" i="12" s="1"/>
  <c r="E92" i="12"/>
  <c r="F92" i="12" s="1"/>
  <c r="E91" i="12"/>
  <c r="E90" i="12"/>
  <c r="E89" i="12"/>
  <c r="F89" i="12" s="1"/>
  <c r="E88" i="12"/>
  <c r="E87" i="12"/>
  <c r="E86" i="12"/>
  <c r="G86" i="12" s="1"/>
  <c r="E85" i="12"/>
  <c r="I85" i="12" s="1"/>
  <c r="E84" i="12"/>
  <c r="E83" i="12"/>
  <c r="E82" i="12"/>
  <c r="E81" i="12"/>
  <c r="F81" i="12" s="1"/>
  <c r="E80" i="12"/>
  <c r="I80" i="12" s="1"/>
  <c r="E79" i="12"/>
  <c r="E78" i="12"/>
  <c r="G78" i="12" s="1"/>
  <c r="E77" i="12"/>
  <c r="J77" i="12" s="1"/>
  <c r="E76" i="12"/>
  <c r="E75" i="12"/>
  <c r="E74" i="12"/>
  <c r="I74" i="12" s="1"/>
  <c r="E73" i="12"/>
  <c r="G73" i="12" s="1"/>
  <c r="E72" i="12"/>
  <c r="E71" i="12"/>
  <c r="E70" i="12"/>
  <c r="G70" i="12" s="1"/>
  <c r="E69" i="12"/>
  <c r="J69" i="12" s="1"/>
  <c r="E68" i="12"/>
  <c r="I68" i="12" s="1"/>
  <c r="E67" i="12"/>
  <c r="E66" i="12"/>
  <c r="E65" i="12"/>
  <c r="L65" i="12" s="1"/>
  <c r="E64" i="12"/>
  <c r="E63" i="12"/>
  <c r="E62" i="12"/>
  <c r="G62" i="12" s="1"/>
  <c r="E61" i="12"/>
  <c r="J61" i="12" s="1"/>
  <c r="E60" i="12"/>
  <c r="E59" i="12"/>
  <c r="E58" i="12"/>
  <c r="E57" i="12"/>
  <c r="I57" i="12" s="1"/>
  <c r="E56" i="12"/>
  <c r="E55" i="12"/>
  <c r="E54" i="12"/>
  <c r="G54" i="12" s="1"/>
  <c r="E53" i="12"/>
  <c r="I53" i="12" s="1"/>
  <c r="E52" i="12"/>
  <c r="E51" i="12"/>
  <c r="M51" i="12" s="1"/>
  <c r="E50" i="12"/>
  <c r="E49" i="12"/>
  <c r="G49" i="12" s="1"/>
  <c r="E48" i="12"/>
  <c r="I48" i="12" s="1"/>
  <c r="E47" i="12"/>
  <c r="E46" i="12"/>
  <c r="G46" i="12" s="1"/>
  <c r="E45" i="12"/>
  <c r="J45" i="12" s="1"/>
  <c r="E44" i="12"/>
  <c r="E43" i="12"/>
  <c r="E42" i="12"/>
  <c r="I42" i="12" s="1"/>
  <c r="E41" i="12"/>
  <c r="G41" i="12" s="1"/>
  <c r="E40" i="12"/>
  <c r="E39" i="12"/>
  <c r="E38" i="12"/>
  <c r="G38" i="12" s="1"/>
  <c r="E37" i="12"/>
  <c r="J37" i="12" s="1"/>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F36" i="2" s="1"/>
  <c r="E37" i="2"/>
  <c r="G37" i="2" s="1"/>
  <c r="E38" i="2"/>
  <c r="I38" i="2" s="1"/>
  <c r="E39" i="2"/>
  <c r="E40" i="2"/>
  <c r="E41" i="2"/>
  <c r="G41" i="2" s="1"/>
  <c r="E42" i="2"/>
  <c r="E43" i="2"/>
  <c r="E44" i="2"/>
  <c r="G44" i="2" s="1"/>
  <c r="E45" i="2"/>
  <c r="G45" i="2" s="1"/>
  <c r="E46" i="2"/>
  <c r="I46" i="2" s="1"/>
  <c r="E47" i="2"/>
  <c r="E48" i="2"/>
  <c r="E49" i="2"/>
  <c r="L49" i="2" s="1"/>
  <c r="E50" i="2"/>
  <c r="E51" i="2"/>
  <c r="E52" i="2"/>
  <c r="E53" i="2"/>
  <c r="G53" i="2" s="1"/>
  <c r="E54" i="2"/>
  <c r="I54" i="2" s="1"/>
  <c r="E55" i="2"/>
  <c r="E56" i="2"/>
  <c r="E57" i="2"/>
  <c r="G57" i="2" s="1"/>
  <c r="E58" i="2"/>
  <c r="E59" i="2"/>
  <c r="E60" i="2"/>
  <c r="G60" i="2" s="1"/>
  <c r="E61" i="2"/>
  <c r="E62" i="2"/>
  <c r="I62" i="2" s="1"/>
  <c r="E63" i="2"/>
  <c r="E64" i="2"/>
  <c r="F64" i="2" s="1"/>
  <c r="E65" i="2"/>
  <c r="F65" i="2" s="1"/>
  <c r="E66" i="2"/>
  <c r="E67" i="2"/>
  <c r="E68" i="2"/>
  <c r="E69" i="2"/>
  <c r="E70" i="2"/>
  <c r="I70" i="2" s="1"/>
  <c r="E71" i="2"/>
  <c r="E72" i="2"/>
  <c r="E73" i="2"/>
  <c r="G73" i="2" s="1"/>
  <c r="E74" i="2"/>
  <c r="E75" i="2"/>
  <c r="E76" i="2"/>
  <c r="F76" i="2" s="1"/>
  <c r="E77" i="2"/>
  <c r="E78" i="2"/>
  <c r="I78" i="2" s="1"/>
  <c r="E79" i="2"/>
  <c r="E80" i="2"/>
  <c r="E81" i="2"/>
  <c r="F81" i="2" s="1"/>
  <c r="E82" i="2"/>
  <c r="E83" i="2"/>
  <c r="E84" i="2"/>
  <c r="E85" i="2"/>
  <c r="E86" i="2"/>
  <c r="I86" i="2" s="1"/>
  <c r="E87" i="2"/>
  <c r="E88" i="2"/>
  <c r="F88" i="2" s="1"/>
  <c r="E89" i="2"/>
  <c r="G89" i="2" s="1"/>
  <c r="E90" i="2"/>
  <c r="E91" i="2"/>
  <c r="E92" i="2"/>
  <c r="E93" i="2"/>
  <c r="E94" i="2"/>
  <c r="I94" i="2" s="1"/>
  <c r="E95" i="2"/>
  <c r="E96" i="2"/>
  <c r="E97" i="2"/>
  <c r="G97" i="2" s="1"/>
  <c r="E98" i="2"/>
  <c r="E99" i="2"/>
  <c r="E100" i="2"/>
  <c r="E101" i="2"/>
  <c r="G101" i="2" s="1"/>
  <c r="E102" i="2"/>
  <c r="I102" i="2" s="1"/>
  <c r="E103" i="2"/>
  <c r="E104" i="2"/>
  <c r="E105" i="2"/>
  <c r="E106" i="2"/>
  <c r="E107" i="2"/>
  <c r="E108" i="2"/>
  <c r="G108" i="2" s="1"/>
  <c r="E109" i="2"/>
  <c r="F109" i="2" s="1"/>
  <c r="E110" i="2"/>
  <c r="I110" i="2" s="1"/>
  <c r="E111" i="2"/>
  <c r="G111" i="2" s="1"/>
  <c r="E112" i="2"/>
  <c r="E113" i="2"/>
  <c r="L113" i="2" s="1"/>
  <c r="E114" i="2"/>
  <c r="E115" i="2"/>
  <c r="G115" i="2" s="1"/>
  <c r="E116" i="2"/>
  <c r="E117" i="2"/>
  <c r="F117" i="2" s="1"/>
  <c r="E118" i="2"/>
  <c r="I118" i="2" s="1"/>
  <c r="E119" i="2"/>
  <c r="E120" i="2"/>
  <c r="G120" i="2" s="1"/>
  <c r="E121" i="2"/>
  <c r="E122" i="2"/>
  <c r="E123" i="2"/>
  <c r="E124" i="2"/>
  <c r="E125" i="2"/>
  <c r="F125" i="2" s="1"/>
  <c r="E126" i="2"/>
  <c r="I126" i="2" s="1"/>
  <c r="E127" i="2"/>
  <c r="G127" i="2" s="1"/>
  <c r="E128" i="2"/>
  <c r="F128" i="2" s="1"/>
  <c r="E129" i="2"/>
  <c r="L129" i="2" s="1"/>
  <c r="E130" i="2"/>
  <c r="E131" i="2"/>
  <c r="G131" i="2" s="1"/>
  <c r="E132" i="2"/>
  <c r="G132" i="2" s="1"/>
  <c r="E133" i="2"/>
  <c r="F133" i="2" s="1"/>
  <c r="E134" i="2"/>
  <c r="I134" i="2" s="1"/>
  <c r="E135" i="2"/>
  <c r="E136" i="2"/>
  <c r="E137" i="2"/>
  <c r="E138" i="2"/>
  <c r="E139" i="2"/>
  <c r="E140" i="2"/>
  <c r="F140" i="2" s="1"/>
  <c r="E141" i="2"/>
  <c r="F141" i="2" s="1"/>
  <c r="E142" i="2"/>
  <c r="I142" i="2" s="1"/>
  <c r="E143" i="2"/>
  <c r="G143" i="2" s="1"/>
  <c r="E144" i="2"/>
  <c r="E145" i="2"/>
  <c r="L145" i="2" s="1"/>
  <c r="E146" i="2"/>
  <c r="E147" i="2"/>
  <c r="G147" i="2" s="1"/>
  <c r="E148" i="2"/>
  <c r="E149" i="2"/>
  <c r="F149" i="2" s="1"/>
  <c r="E150" i="2"/>
  <c r="I150" i="2" s="1"/>
  <c r="E151" i="2"/>
  <c r="E152" i="2"/>
  <c r="E153" i="2"/>
  <c r="E154" i="2"/>
  <c r="E155" i="2"/>
  <c r="E156" i="2"/>
  <c r="E157" i="2"/>
  <c r="F157" i="2" s="1"/>
  <c r="E158" i="2"/>
  <c r="I158" i="2" s="1"/>
  <c r="E159" i="2"/>
  <c r="G159" i="2" s="1"/>
  <c r="E160" i="2"/>
  <c r="E161" i="2"/>
  <c r="L161" i="2" s="1"/>
  <c r="E162" i="2"/>
  <c r="E163" i="2"/>
  <c r="G163" i="2" s="1"/>
  <c r="E164" i="2"/>
  <c r="F164" i="2" s="1"/>
  <c r="E165" i="2"/>
  <c r="F165" i="2" s="1"/>
  <c r="E166" i="2"/>
  <c r="I166" i="2" s="1"/>
  <c r="E167" i="2"/>
  <c r="E168" i="2"/>
  <c r="E169" i="2"/>
  <c r="E170" i="2"/>
  <c r="E171" i="2"/>
  <c r="E172" i="2"/>
  <c r="G172" i="2" s="1"/>
  <c r="E173" i="2"/>
  <c r="F173" i="2" s="1"/>
  <c r="E174" i="2"/>
  <c r="I174" i="2" s="1"/>
  <c r="E175" i="2"/>
  <c r="G175" i="2" s="1"/>
  <c r="E176" i="2"/>
  <c r="E177" i="2"/>
  <c r="L177" i="2" s="1"/>
  <c r="E178" i="2"/>
  <c r="F178" i="2" s="1"/>
  <c r="E179" i="2"/>
  <c r="G179" i="2" s="1"/>
  <c r="E180" i="2"/>
  <c r="E181" i="2"/>
  <c r="F181" i="2" s="1"/>
  <c r="E182" i="2"/>
  <c r="I182" i="2" s="1"/>
  <c r="E183" i="2"/>
  <c r="E184" i="2"/>
  <c r="G184" i="2" s="1"/>
  <c r="E185" i="2"/>
  <c r="G185" i="2" s="1"/>
  <c r="E186" i="2"/>
  <c r="E187" i="2"/>
  <c r="E188" i="2"/>
  <c r="E189" i="2"/>
  <c r="E190" i="2"/>
  <c r="I190" i="2" s="1"/>
  <c r="E191" i="2"/>
  <c r="G191" i="2" s="1"/>
  <c r="E192" i="2"/>
  <c r="F192" i="2" s="1"/>
  <c r="E193" i="2"/>
  <c r="G193" i="2" s="1"/>
  <c r="E194" i="2"/>
  <c r="E195" i="2"/>
  <c r="G195" i="2" s="1"/>
  <c r="E196" i="2"/>
  <c r="E197" i="2"/>
  <c r="E198" i="2"/>
  <c r="I198" i="2" s="1"/>
  <c r="E199" i="2"/>
  <c r="E200" i="2"/>
  <c r="E201" i="2"/>
  <c r="E3" i="2"/>
  <c r="E202" i="2"/>
  <c r="I144" i="12" l="1"/>
  <c r="I112" i="12"/>
  <c r="F176" i="12"/>
  <c r="F80" i="12"/>
  <c r="F200" i="12"/>
  <c r="F49" i="12"/>
  <c r="G185" i="12"/>
  <c r="G153" i="12"/>
  <c r="G121" i="12"/>
  <c r="G89" i="12"/>
  <c r="G57" i="12"/>
  <c r="J173" i="12"/>
  <c r="J109" i="12"/>
  <c r="L149" i="12"/>
  <c r="L85" i="12"/>
  <c r="F73" i="12"/>
  <c r="F41" i="12"/>
  <c r="G113" i="12"/>
  <c r="G81" i="12"/>
  <c r="I201" i="12"/>
  <c r="I165" i="12"/>
  <c r="I133" i="12"/>
  <c r="I101" i="12"/>
  <c r="I69" i="12"/>
  <c r="J165" i="12"/>
  <c r="J101" i="12"/>
  <c r="L141" i="12"/>
  <c r="L77" i="12"/>
  <c r="F117" i="12"/>
  <c r="F101" i="12"/>
  <c r="F85" i="12"/>
  <c r="F65" i="12"/>
  <c r="G105" i="12"/>
  <c r="I193" i="12"/>
  <c r="I164" i="12"/>
  <c r="I132" i="12"/>
  <c r="L181" i="12"/>
  <c r="L117" i="12"/>
  <c r="F97" i="12"/>
  <c r="F57" i="12"/>
  <c r="G65" i="12"/>
  <c r="I121" i="12"/>
  <c r="I89" i="12"/>
  <c r="J197" i="12"/>
  <c r="J133" i="12"/>
  <c r="I174" i="12"/>
  <c r="I142" i="12"/>
  <c r="I110" i="12"/>
  <c r="I78" i="12"/>
  <c r="I46" i="12"/>
  <c r="P43" i="12"/>
  <c r="O43" i="12"/>
  <c r="M43" i="12"/>
  <c r="J43" i="12"/>
  <c r="I43" i="12"/>
  <c r="L43" i="12"/>
  <c r="G43" i="12"/>
  <c r="F43" i="12"/>
  <c r="P51" i="12"/>
  <c r="O51" i="12"/>
  <c r="L51" i="12"/>
  <c r="J51" i="12"/>
  <c r="I51" i="12"/>
  <c r="G51" i="12"/>
  <c r="F51" i="12"/>
  <c r="P59" i="12"/>
  <c r="M59" i="12"/>
  <c r="J59" i="12"/>
  <c r="I59" i="12"/>
  <c r="O59" i="12"/>
  <c r="L59" i="12"/>
  <c r="G59" i="12"/>
  <c r="F59" i="12"/>
  <c r="P67" i="12"/>
  <c r="O67" i="12"/>
  <c r="L67" i="12"/>
  <c r="J67" i="12"/>
  <c r="I67" i="12"/>
  <c r="M67" i="12"/>
  <c r="G67" i="12"/>
  <c r="F67" i="12"/>
  <c r="P75" i="12"/>
  <c r="O75" i="12"/>
  <c r="M75" i="12"/>
  <c r="L75" i="12"/>
  <c r="J75" i="12"/>
  <c r="I75" i="12"/>
  <c r="G75" i="12"/>
  <c r="F75" i="12"/>
  <c r="O87" i="12"/>
  <c r="P87" i="12"/>
  <c r="L87" i="12"/>
  <c r="J87" i="12"/>
  <c r="I87" i="12"/>
  <c r="G87" i="12"/>
  <c r="F87" i="12"/>
  <c r="M87" i="12"/>
  <c r="O95" i="12"/>
  <c r="P95" i="12"/>
  <c r="L95" i="12"/>
  <c r="J95" i="12"/>
  <c r="I95" i="12"/>
  <c r="M95" i="12"/>
  <c r="G95" i="12"/>
  <c r="F95" i="12"/>
  <c r="O103" i="12"/>
  <c r="P103" i="12"/>
  <c r="L103" i="12"/>
  <c r="J103" i="12"/>
  <c r="I103" i="12"/>
  <c r="M103" i="12"/>
  <c r="G103" i="12"/>
  <c r="F103" i="12"/>
  <c r="P111" i="12"/>
  <c r="O111" i="12"/>
  <c r="L111" i="12"/>
  <c r="J111" i="12"/>
  <c r="I111" i="12"/>
  <c r="M111" i="12"/>
  <c r="G111" i="12"/>
  <c r="F111" i="12"/>
  <c r="P115" i="12"/>
  <c r="O115" i="12"/>
  <c r="M115" i="12"/>
  <c r="L115" i="12"/>
  <c r="J115" i="12"/>
  <c r="I115" i="12"/>
  <c r="G115" i="12"/>
  <c r="F115" i="12"/>
  <c r="P123" i="12"/>
  <c r="O123" i="12"/>
  <c r="M123" i="12"/>
  <c r="L123" i="12"/>
  <c r="J123" i="12"/>
  <c r="I123" i="12"/>
  <c r="G123" i="12"/>
  <c r="F123" i="12"/>
  <c r="P131" i="12"/>
  <c r="M131" i="12"/>
  <c r="O131" i="12"/>
  <c r="L131" i="12"/>
  <c r="J131" i="12"/>
  <c r="I131" i="12"/>
  <c r="G131" i="12"/>
  <c r="P139" i="12"/>
  <c r="O139" i="12"/>
  <c r="M139" i="12"/>
  <c r="L139" i="12"/>
  <c r="J139" i="12"/>
  <c r="I139" i="12"/>
  <c r="G139" i="12"/>
  <c r="O151" i="12"/>
  <c r="P151" i="12"/>
  <c r="L151" i="12"/>
  <c r="J151" i="12"/>
  <c r="I151" i="12"/>
  <c r="M151" i="12"/>
  <c r="G151" i="12"/>
  <c r="P159" i="12"/>
  <c r="O159" i="12"/>
  <c r="L159" i="12"/>
  <c r="J159" i="12"/>
  <c r="I159" i="12"/>
  <c r="M159" i="12"/>
  <c r="G159" i="12"/>
  <c r="P167" i="12"/>
  <c r="O167" i="12"/>
  <c r="L167" i="12"/>
  <c r="J167" i="12"/>
  <c r="I167" i="12"/>
  <c r="M167" i="12"/>
  <c r="G167" i="12"/>
  <c r="P175" i="12"/>
  <c r="O175" i="12"/>
  <c r="L175" i="12"/>
  <c r="J175" i="12"/>
  <c r="I175" i="12"/>
  <c r="M175" i="12"/>
  <c r="G175" i="12"/>
  <c r="O183" i="12"/>
  <c r="P183" i="12"/>
  <c r="L183" i="12"/>
  <c r="J183" i="12"/>
  <c r="I183" i="12"/>
  <c r="M183" i="12"/>
  <c r="G183" i="12"/>
  <c r="P191" i="12"/>
  <c r="O191" i="12"/>
  <c r="L191" i="12"/>
  <c r="J191" i="12"/>
  <c r="M191" i="12"/>
  <c r="I191" i="12"/>
  <c r="G191" i="12"/>
  <c r="P199" i="12"/>
  <c r="O199" i="12"/>
  <c r="L199" i="12"/>
  <c r="J199" i="12"/>
  <c r="M199" i="12"/>
  <c r="I199" i="12"/>
  <c r="G199" i="12"/>
  <c r="F191" i="12"/>
  <c r="F183" i="12"/>
  <c r="F167" i="12"/>
  <c r="F159" i="12"/>
  <c r="F151" i="12"/>
  <c r="F139" i="12"/>
  <c r="F131" i="12"/>
  <c r="P36" i="12"/>
  <c r="M36" i="12"/>
  <c r="O36" i="12"/>
  <c r="L36" i="12"/>
  <c r="G36" i="12"/>
  <c r="F36" i="12"/>
  <c r="J36" i="12"/>
  <c r="I36" i="12"/>
  <c r="P40" i="12"/>
  <c r="O40" i="12"/>
  <c r="L40" i="12"/>
  <c r="M40" i="12"/>
  <c r="J40" i="12"/>
  <c r="I40" i="12"/>
  <c r="G40" i="12"/>
  <c r="F40" i="12"/>
  <c r="P44" i="12"/>
  <c r="O44" i="12"/>
  <c r="M44" i="12"/>
  <c r="I44" i="12"/>
  <c r="G44" i="12"/>
  <c r="F44" i="12"/>
  <c r="J44" i="12"/>
  <c r="P48" i="12"/>
  <c r="M48" i="12"/>
  <c r="O48" i="12"/>
  <c r="L48" i="12"/>
  <c r="J48" i="12"/>
  <c r="G48" i="12"/>
  <c r="F48" i="12"/>
  <c r="P52" i="12"/>
  <c r="O52" i="12"/>
  <c r="M52" i="12"/>
  <c r="L52" i="12"/>
  <c r="G52" i="12"/>
  <c r="F52" i="12"/>
  <c r="J52" i="12"/>
  <c r="P56" i="12"/>
  <c r="O56" i="12"/>
  <c r="M56" i="12"/>
  <c r="L56" i="12"/>
  <c r="J56" i="12"/>
  <c r="I56" i="12"/>
  <c r="G56" i="12"/>
  <c r="F56" i="12"/>
  <c r="P60" i="12"/>
  <c r="O60" i="12"/>
  <c r="M60" i="12"/>
  <c r="I60" i="12"/>
  <c r="G60" i="12"/>
  <c r="F60" i="12"/>
  <c r="L60" i="12"/>
  <c r="J60" i="12"/>
  <c r="P64" i="12"/>
  <c r="O64" i="12"/>
  <c r="M64" i="12"/>
  <c r="L64" i="12"/>
  <c r="J64" i="12"/>
  <c r="G64" i="12"/>
  <c r="F64" i="12"/>
  <c r="P68" i="12"/>
  <c r="M68" i="12"/>
  <c r="O68" i="12"/>
  <c r="L68" i="12"/>
  <c r="G68" i="12"/>
  <c r="F68" i="12"/>
  <c r="J68" i="12"/>
  <c r="P72" i="12"/>
  <c r="O72" i="12"/>
  <c r="M72" i="12"/>
  <c r="L72" i="12"/>
  <c r="J72" i="12"/>
  <c r="I72" i="12"/>
  <c r="G72" i="12"/>
  <c r="F72" i="12"/>
  <c r="P76" i="12"/>
  <c r="O76" i="12"/>
  <c r="M76" i="12"/>
  <c r="I76" i="12"/>
  <c r="G76" i="12"/>
  <c r="F76" i="12"/>
  <c r="L76" i="12"/>
  <c r="J76" i="12"/>
  <c r="P80" i="12"/>
  <c r="M80" i="12"/>
  <c r="O80" i="12"/>
  <c r="L80" i="12"/>
  <c r="J80" i="12"/>
  <c r="G80" i="12"/>
  <c r="P84" i="12"/>
  <c r="O84" i="12"/>
  <c r="M84" i="12"/>
  <c r="G84" i="12"/>
  <c r="L84" i="12"/>
  <c r="J84" i="12"/>
  <c r="P88" i="12"/>
  <c r="O88" i="12"/>
  <c r="M88" i="12"/>
  <c r="L88" i="12"/>
  <c r="J88" i="12"/>
  <c r="I88" i="12"/>
  <c r="G88" i="12"/>
  <c r="P92" i="12"/>
  <c r="O92" i="12"/>
  <c r="M92" i="12"/>
  <c r="I92" i="12"/>
  <c r="G92" i="12"/>
  <c r="L92" i="12"/>
  <c r="J92" i="12"/>
  <c r="P96" i="12"/>
  <c r="O96" i="12"/>
  <c r="L96" i="12"/>
  <c r="J96" i="12"/>
  <c r="G96" i="12"/>
  <c r="M96" i="12"/>
  <c r="P100" i="12"/>
  <c r="O100" i="12"/>
  <c r="M100" i="12"/>
  <c r="G100" i="12"/>
  <c r="L100" i="12"/>
  <c r="J100" i="12"/>
  <c r="P104" i="12"/>
  <c r="O104" i="12"/>
  <c r="L104" i="12"/>
  <c r="J104" i="12"/>
  <c r="I104" i="12"/>
  <c r="G104" i="12"/>
  <c r="P108" i="12"/>
  <c r="O108" i="12"/>
  <c r="M108" i="12"/>
  <c r="I108" i="12"/>
  <c r="G108" i="12"/>
  <c r="L108" i="12"/>
  <c r="J108" i="12"/>
  <c r="P112" i="12"/>
  <c r="M112" i="12"/>
  <c r="L112" i="12"/>
  <c r="J112" i="12"/>
  <c r="O112" i="12"/>
  <c r="G112" i="12"/>
  <c r="P116" i="12"/>
  <c r="O116" i="12"/>
  <c r="M116" i="12"/>
  <c r="G116" i="12"/>
  <c r="L116" i="12"/>
  <c r="J116" i="12"/>
  <c r="P120" i="12"/>
  <c r="O120" i="12"/>
  <c r="L120" i="12"/>
  <c r="J120" i="12"/>
  <c r="M120" i="12"/>
  <c r="I120" i="12"/>
  <c r="G120" i="12"/>
  <c r="P124" i="12"/>
  <c r="O124" i="12"/>
  <c r="M124" i="12"/>
  <c r="I124" i="12"/>
  <c r="G124" i="12"/>
  <c r="L124" i="12"/>
  <c r="J124" i="12"/>
  <c r="P128" i="12"/>
  <c r="O128" i="12"/>
  <c r="L128" i="12"/>
  <c r="J128" i="12"/>
  <c r="G128" i="12"/>
  <c r="M128" i="12"/>
  <c r="P132" i="12"/>
  <c r="O132" i="12"/>
  <c r="M132" i="12"/>
  <c r="G132" i="12"/>
  <c r="L132" i="12"/>
  <c r="J132" i="12"/>
  <c r="P136" i="12"/>
  <c r="O136" i="12"/>
  <c r="L136" i="12"/>
  <c r="J136" i="12"/>
  <c r="I136" i="12"/>
  <c r="G136" i="12"/>
  <c r="O140" i="12"/>
  <c r="P140" i="12"/>
  <c r="M140" i="12"/>
  <c r="I140" i="12"/>
  <c r="G140" i="12"/>
  <c r="L140" i="12"/>
  <c r="J140" i="12"/>
  <c r="P144" i="12"/>
  <c r="M144" i="12"/>
  <c r="L144" i="12"/>
  <c r="J144" i="12"/>
  <c r="G144" i="12"/>
  <c r="O144" i="12"/>
  <c r="P148" i="12"/>
  <c r="O148" i="12"/>
  <c r="M148" i="12"/>
  <c r="G148" i="12"/>
  <c r="L148" i="12"/>
  <c r="J148" i="12"/>
  <c r="O152" i="12"/>
  <c r="P152" i="12"/>
  <c r="L152" i="12"/>
  <c r="J152" i="12"/>
  <c r="M152" i="12"/>
  <c r="I152" i="12"/>
  <c r="G152" i="12"/>
  <c r="P156" i="12"/>
  <c r="O156" i="12"/>
  <c r="M156" i="12"/>
  <c r="I156" i="12"/>
  <c r="G156" i="12"/>
  <c r="L156" i="12"/>
  <c r="J156" i="12"/>
  <c r="P160" i="12"/>
  <c r="O160" i="12"/>
  <c r="L160" i="12"/>
  <c r="J160" i="12"/>
  <c r="G160" i="12"/>
  <c r="M160" i="12"/>
  <c r="P164" i="12"/>
  <c r="O164" i="12"/>
  <c r="M164" i="12"/>
  <c r="G164" i="12"/>
  <c r="L164" i="12"/>
  <c r="J164" i="12"/>
  <c r="P168" i="12"/>
  <c r="O168" i="12"/>
  <c r="L168" i="12"/>
  <c r="J168" i="12"/>
  <c r="I168" i="12"/>
  <c r="G168" i="12"/>
  <c r="O172" i="12"/>
  <c r="P172" i="12"/>
  <c r="M172" i="12"/>
  <c r="I172" i="12"/>
  <c r="G172" i="12"/>
  <c r="L172" i="12"/>
  <c r="J172" i="12"/>
  <c r="P176" i="12"/>
  <c r="O176" i="12"/>
  <c r="M176" i="12"/>
  <c r="L176" i="12"/>
  <c r="J176" i="12"/>
  <c r="G176" i="12"/>
  <c r="P180" i="12"/>
  <c r="O180" i="12"/>
  <c r="M180" i="12"/>
  <c r="G180" i="12"/>
  <c r="L180" i="12"/>
  <c r="J180" i="12"/>
  <c r="O184" i="12"/>
  <c r="L184" i="12"/>
  <c r="J184" i="12"/>
  <c r="M184" i="12"/>
  <c r="I184" i="12"/>
  <c r="G184" i="12"/>
  <c r="P184" i="12"/>
  <c r="P188" i="12"/>
  <c r="O188" i="12"/>
  <c r="M188" i="12"/>
  <c r="I188" i="12"/>
  <c r="G188" i="12"/>
  <c r="L188" i="12"/>
  <c r="J188" i="12"/>
  <c r="P192" i="12"/>
  <c r="O192" i="12"/>
  <c r="L192" i="12"/>
  <c r="J192" i="12"/>
  <c r="I192" i="12"/>
  <c r="G192" i="12"/>
  <c r="M192" i="12"/>
  <c r="P196" i="12"/>
  <c r="O196" i="12"/>
  <c r="M196" i="12"/>
  <c r="I196" i="12"/>
  <c r="G196" i="12"/>
  <c r="L196" i="12"/>
  <c r="J196" i="12"/>
  <c r="P200" i="12"/>
  <c r="O200" i="12"/>
  <c r="L200" i="12"/>
  <c r="J200" i="12"/>
  <c r="I200" i="12"/>
  <c r="G200" i="12"/>
  <c r="F198" i="12"/>
  <c r="F190" i="12"/>
  <c r="F182" i="12"/>
  <c r="F174" i="12"/>
  <c r="F170" i="12"/>
  <c r="F166" i="12"/>
  <c r="F158" i="12"/>
  <c r="F150" i="12"/>
  <c r="F142" i="12"/>
  <c r="F138" i="12"/>
  <c r="F134" i="12"/>
  <c r="F126" i="12"/>
  <c r="F116" i="12"/>
  <c r="F110" i="12"/>
  <c r="F100" i="12"/>
  <c r="F94" i="12"/>
  <c r="F84" i="12"/>
  <c r="F78" i="12"/>
  <c r="F70" i="12"/>
  <c r="F62" i="12"/>
  <c r="F54" i="12"/>
  <c r="F46" i="12"/>
  <c r="F38" i="12"/>
  <c r="G198" i="12"/>
  <c r="G190" i="12"/>
  <c r="G166" i="12"/>
  <c r="I160" i="12"/>
  <c r="I128" i="12"/>
  <c r="I96" i="12"/>
  <c r="I64" i="12"/>
  <c r="M168" i="12"/>
  <c r="P38" i="12"/>
  <c r="M38" i="12"/>
  <c r="O38" i="12"/>
  <c r="J38" i="12"/>
  <c r="L38" i="12"/>
  <c r="I38" i="12"/>
  <c r="O42" i="12"/>
  <c r="M42" i="12"/>
  <c r="P42" i="12"/>
  <c r="J42" i="12"/>
  <c r="L42" i="12"/>
  <c r="P46" i="12"/>
  <c r="O46" i="12"/>
  <c r="L46" i="12"/>
  <c r="J46" i="12"/>
  <c r="M46" i="12"/>
  <c r="O50" i="12"/>
  <c r="M50" i="12"/>
  <c r="J50" i="12"/>
  <c r="P50" i="12"/>
  <c r="L50" i="12"/>
  <c r="I50" i="12"/>
  <c r="P54" i="12"/>
  <c r="O54" i="12"/>
  <c r="M54" i="12"/>
  <c r="J54" i="12"/>
  <c r="L54" i="12"/>
  <c r="I54" i="12"/>
  <c r="M58" i="12"/>
  <c r="P58" i="12"/>
  <c r="O58" i="12"/>
  <c r="J58" i="12"/>
  <c r="L58" i="12"/>
  <c r="P62" i="12"/>
  <c r="O62" i="12"/>
  <c r="L62" i="12"/>
  <c r="J62" i="12"/>
  <c r="M62" i="12"/>
  <c r="O66" i="12"/>
  <c r="M66" i="12"/>
  <c r="L66" i="12"/>
  <c r="J66" i="12"/>
  <c r="P66" i="12"/>
  <c r="I66" i="12"/>
  <c r="P70" i="12"/>
  <c r="M70" i="12"/>
  <c r="L70" i="12"/>
  <c r="J70" i="12"/>
  <c r="O70" i="12"/>
  <c r="I70" i="12"/>
  <c r="O74" i="12"/>
  <c r="P74" i="12"/>
  <c r="M74" i="12"/>
  <c r="L74" i="12"/>
  <c r="J74" i="12"/>
  <c r="P78" i="12"/>
  <c r="O78" i="12"/>
  <c r="M78" i="12"/>
  <c r="L78" i="12"/>
  <c r="J78" i="12"/>
  <c r="O82" i="12"/>
  <c r="M82" i="12"/>
  <c r="L82" i="12"/>
  <c r="J82" i="12"/>
  <c r="P82" i="12"/>
  <c r="I82" i="12"/>
  <c r="P86" i="12"/>
  <c r="O86" i="12"/>
  <c r="M86" i="12"/>
  <c r="L86" i="12"/>
  <c r="J86" i="12"/>
  <c r="I86" i="12"/>
  <c r="P90" i="12"/>
  <c r="O90" i="12"/>
  <c r="M90" i="12"/>
  <c r="L90" i="12"/>
  <c r="J90" i="12"/>
  <c r="P94" i="12"/>
  <c r="O94" i="12"/>
  <c r="M94" i="12"/>
  <c r="L94" i="12"/>
  <c r="J94" i="12"/>
  <c r="O98" i="12"/>
  <c r="M98" i="12"/>
  <c r="P98" i="12"/>
  <c r="L98" i="12"/>
  <c r="J98" i="12"/>
  <c r="I98" i="12"/>
  <c r="P102" i="12"/>
  <c r="M102" i="12"/>
  <c r="L102" i="12"/>
  <c r="J102" i="12"/>
  <c r="O102" i="12"/>
  <c r="I102" i="12"/>
  <c r="O106" i="12"/>
  <c r="P106" i="12"/>
  <c r="M106" i="12"/>
  <c r="L106" i="12"/>
  <c r="J106" i="12"/>
  <c r="P110" i="12"/>
  <c r="O110" i="12"/>
  <c r="M110" i="12"/>
  <c r="L110" i="12"/>
  <c r="J110" i="12"/>
  <c r="O114" i="12"/>
  <c r="M114" i="12"/>
  <c r="L114" i="12"/>
  <c r="J114" i="12"/>
  <c r="P114" i="12"/>
  <c r="I114" i="12"/>
  <c r="P118" i="12"/>
  <c r="O118" i="12"/>
  <c r="M118" i="12"/>
  <c r="L118" i="12"/>
  <c r="J118" i="12"/>
  <c r="I118" i="12"/>
  <c r="P122" i="12"/>
  <c r="O122" i="12"/>
  <c r="M122" i="12"/>
  <c r="L122" i="12"/>
  <c r="J122" i="12"/>
  <c r="P126" i="12"/>
  <c r="O126" i="12"/>
  <c r="M126" i="12"/>
  <c r="L126" i="12"/>
  <c r="J126" i="12"/>
  <c r="O130" i="12"/>
  <c r="M130" i="12"/>
  <c r="L130" i="12"/>
  <c r="J130" i="12"/>
  <c r="P130" i="12"/>
  <c r="I130" i="12"/>
  <c r="P134" i="12"/>
  <c r="O134" i="12"/>
  <c r="M134" i="12"/>
  <c r="L134" i="12"/>
  <c r="J134" i="12"/>
  <c r="I134" i="12"/>
  <c r="P138" i="12"/>
  <c r="M138" i="12"/>
  <c r="L138" i="12"/>
  <c r="J138" i="12"/>
  <c r="O138" i="12"/>
  <c r="O142" i="12"/>
  <c r="M142" i="12"/>
  <c r="L142" i="12"/>
  <c r="J142" i="12"/>
  <c r="P142" i="12"/>
  <c r="P146" i="12"/>
  <c r="O146" i="12"/>
  <c r="M146" i="12"/>
  <c r="L146" i="12"/>
  <c r="J146" i="12"/>
  <c r="I146" i="12"/>
  <c r="P150" i="12"/>
  <c r="M150" i="12"/>
  <c r="O150" i="12"/>
  <c r="L150" i="12"/>
  <c r="J150" i="12"/>
  <c r="I150" i="12"/>
  <c r="P154" i="12"/>
  <c r="O154" i="12"/>
  <c r="M154" i="12"/>
  <c r="L154" i="12"/>
  <c r="J154" i="12"/>
  <c r="P158" i="12"/>
  <c r="O158" i="12"/>
  <c r="M158" i="12"/>
  <c r="L158" i="12"/>
  <c r="J158" i="12"/>
  <c r="O162" i="12"/>
  <c r="P162" i="12"/>
  <c r="M162" i="12"/>
  <c r="L162" i="12"/>
  <c r="J162" i="12"/>
  <c r="I162" i="12"/>
  <c r="P166" i="12"/>
  <c r="M166" i="12"/>
  <c r="L166" i="12"/>
  <c r="J166" i="12"/>
  <c r="I166" i="12"/>
  <c r="P170" i="12"/>
  <c r="O170" i="12"/>
  <c r="M170" i="12"/>
  <c r="L170" i="12"/>
  <c r="J170" i="12"/>
  <c r="O174" i="12"/>
  <c r="M174" i="12"/>
  <c r="L174" i="12"/>
  <c r="J174" i="12"/>
  <c r="P174" i="12"/>
  <c r="P178" i="12"/>
  <c r="O178" i="12"/>
  <c r="M178" i="12"/>
  <c r="L178" i="12"/>
  <c r="J178" i="12"/>
  <c r="I178" i="12"/>
  <c r="P182" i="12"/>
  <c r="M182" i="12"/>
  <c r="L182" i="12"/>
  <c r="J182" i="12"/>
  <c r="O182" i="12"/>
  <c r="I182" i="12"/>
  <c r="P186" i="12"/>
  <c r="O186" i="12"/>
  <c r="M186" i="12"/>
  <c r="L186" i="12"/>
  <c r="J186" i="12"/>
  <c r="P190" i="12"/>
  <c r="O190" i="12"/>
  <c r="M190" i="12"/>
  <c r="L190" i="12"/>
  <c r="J190" i="12"/>
  <c r="O194" i="12"/>
  <c r="P194" i="12"/>
  <c r="M194" i="12"/>
  <c r="L194" i="12"/>
  <c r="J194" i="12"/>
  <c r="P198" i="12"/>
  <c r="M198" i="12"/>
  <c r="L198" i="12"/>
  <c r="J198" i="12"/>
  <c r="O198" i="12"/>
  <c r="P202" i="12"/>
  <c r="O202" i="12"/>
  <c r="M202" i="12"/>
  <c r="L202" i="12"/>
  <c r="J202" i="12"/>
  <c r="F118" i="12"/>
  <c r="F102" i="12"/>
  <c r="F86" i="12"/>
  <c r="F74" i="12"/>
  <c r="F66" i="12"/>
  <c r="F58" i="12"/>
  <c r="F50" i="12"/>
  <c r="F42" i="12"/>
  <c r="G202" i="12"/>
  <c r="G194" i="12"/>
  <c r="G186" i="12"/>
  <c r="G178" i="12"/>
  <c r="G170" i="12"/>
  <c r="G162" i="12"/>
  <c r="G154" i="12"/>
  <c r="G146" i="12"/>
  <c r="G138" i="12"/>
  <c r="G130" i="12"/>
  <c r="G122" i="12"/>
  <c r="G114" i="12"/>
  <c r="G106" i="12"/>
  <c r="G98" i="12"/>
  <c r="G90" i="12"/>
  <c r="G82" i="12"/>
  <c r="G74" i="12"/>
  <c r="G66" i="12"/>
  <c r="G58" i="12"/>
  <c r="G50" i="12"/>
  <c r="G42" i="12"/>
  <c r="I202" i="12"/>
  <c r="I194" i="12"/>
  <c r="I186" i="12"/>
  <c r="I154" i="12"/>
  <c r="I122" i="12"/>
  <c r="I90" i="12"/>
  <c r="I58" i="12"/>
  <c r="O39" i="12"/>
  <c r="P39" i="12"/>
  <c r="M39" i="12"/>
  <c r="J39" i="12"/>
  <c r="I39" i="12"/>
  <c r="G39" i="12"/>
  <c r="F39" i="12"/>
  <c r="L39" i="12"/>
  <c r="M47" i="12"/>
  <c r="P47" i="12"/>
  <c r="O47" i="12"/>
  <c r="L47" i="12"/>
  <c r="J47" i="12"/>
  <c r="I47" i="12"/>
  <c r="G47" i="12"/>
  <c r="F47" i="12"/>
  <c r="O55" i="12"/>
  <c r="P55" i="12"/>
  <c r="M55" i="12"/>
  <c r="J55" i="12"/>
  <c r="I55" i="12"/>
  <c r="G55" i="12"/>
  <c r="F55" i="12"/>
  <c r="L55" i="12"/>
  <c r="O63" i="12"/>
  <c r="M63" i="12"/>
  <c r="P63" i="12"/>
  <c r="L63" i="12"/>
  <c r="J63" i="12"/>
  <c r="I63" i="12"/>
  <c r="G63" i="12"/>
  <c r="F63" i="12"/>
  <c r="O71" i="12"/>
  <c r="P71" i="12"/>
  <c r="L71" i="12"/>
  <c r="J71" i="12"/>
  <c r="I71" i="12"/>
  <c r="M71" i="12"/>
  <c r="G71" i="12"/>
  <c r="F71" i="12"/>
  <c r="P79" i="12"/>
  <c r="O79" i="12"/>
  <c r="M79" i="12"/>
  <c r="L79" i="12"/>
  <c r="J79" i="12"/>
  <c r="I79" i="12"/>
  <c r="G79" i="12"/>
  <c r="F79" i="12"/>
  <c r="P83" i="12"/>
  <c r="O83" i="12"/>
  <c r="L83" i="12"/>
  <c r="J83" i="12"/>
  <c r="I83" i="12"/>
  <c r="M83" i="12"/>
  <c r="G83" i="12"/>
  <c r="F83" i="12"/>
  <c r="P91" i="12"/>
  <c r="M91" i="12"/>
  <c r="O91" i="12"/>
  <c r="L91" i="12"/>
  <c r="J91" i="12"/>
  <c r="I91" i="12"/>
  <c r="G91" i="12"/>
  <c r="F91" i="12"/>
  <c r="P99" i="12"/>
  <c r="O99" i="12"/>
  <c r="M99" i="12"/>
  <c r="L99" i="12"/>
  <c r="J99" i="12"/>
  <c r="I99" i="12"/>
  <c r="G99" i="12"/>
  <c r="F99" i="12"/>
  <c r="P107" i="12"/>
  <c r="O107" i="12"/>
  <c r="M107" i="12"/>
  <c r="L107" i="12"/>
  <c r="J107" i="12"/>
  <c r="I107" i="12"/>
  <c r="G107" i="12"/>
  <c r="F107" i="12"/>
  <c r="O119" i="12"/>
  <c r="P119" i="12"/>
  <c r="L119" i="12"/>
  <c r="J119" i="12"/>
  <c r="I119" i="12"/>
  <c r="M119" i="12"/>
  <c r="G119" i="12"/>
  <c r="F119" i="12"/>
  <c r="O127" i="12"/>
  <c r="P127" i="12"/>
  <c r="L127" i="12"/>
  <c r="J127" i="12"/>
  <c r="I127" i="12"/>
  <c r="M127" i="12"/>
  <c r="G127" i="12"/>
  <c r="O135" i="12"/>
  <c r="P135" i="12"/>
  <c r="L135" i="12"/>
  <c r="J135" i="12"/>
  <c r="I135" i="12"/>
  <c r="M135" i="12"/>
  <c r="G135" i="12"/>
  <c r="P143" i="12"/>
  <c r="O143" i="12"/>
  <c r="L143" i="12"/>
  <c r="J143" i="12"/>
  <c r="I143" i="12"/>
  <c r="M143" i="12"/>
  <c r="G143" i="12"/>
  <c r="P147" i="12"/>
  <c r="O147" i="12"/>
  <c r="M147" i="12"/>
  <c r="L147" i="12"/>
  <c r="J147" i="12"/>
  <c r="I147" i="12"/>
  <c r="G147" i="12"/>
  <c r="P155" i="12"/>
  <c r="M155" i="12"/>
  <c r="O155" i="12"/>
  <c r="L155" i="12"/>
  <c r="J155" i="12"/>
  <c r="I155" i="12"/>
  <c r="G155" i="12"/>
  <c r="O163" i="12"/>
  <c r="M163" i="12"/>
  <c r="P163" i="12"/>
  <c r="L163" i="12"/>
  <c r="J163" i="12"/>
  <c r="I163" i="12"/>
  <c r="G163" i="12"/>
  <c r="P171" i="12"/>
  <c r="O171" i="12"/>
  <c r="M171" i="12"/>
  <c r="L171" i="12"/>
  <c r="J171" i="12"/>
  <c r="I171" i="12"/>
  <c r="G171" i="12"/>
  <c r="P179" i="12"/>
  <c r="O179" i="12"/>
  <c r="M179" i="12"/>
  <c r="L179" i="12"/>
  <c r="J179" i="12"/>
  <c r="I179" i="12"/>
  <c r="G179" i="12"/>
  <c r="P187" i="12"/>
  <c r="M187" i="12"/>
  <c r="L187" i="12"/>
  <c r="J187" i="12"/>
  <c r="O187" i="12"/>
  <c r="I187" i="12"/>
  <c r="G187" i="12"/>
  <c r="O195" i="12"/>
  <c r="P195" i="12"/>
  <c r="M195" i="12"/>
  <c r="L195" i="12"/>
  <c r="J195" i="12"/>
  <c r="I195" i="12"/>
  <c r="G195" i="12"/>
  <c r="F199" i="12"/>
  <c r="F175" i="12"/>
  <c r="F127" i="12"/>
  <c r="F106" i="12"/>
  <c r="F90" i="12"/>
  <c r="P37" i="12"/>
  <c r="O37" i="12"/>
  <c r="M37" i="12"/>
  <c r="L37" i="12"/>
  <c r="P41" i="12"/>
  <c r="O41" i="12"/>
  <c r="M41" i="12"/>
  <c r="L41" i="12"/>
  <c r="J41" i="12"/>
  <c r="I41" i="12"/>
  <c r="P45" i="12"/>
  <c r="O45" i="12"/>
  <c r="M45" i="12"/>
  <c r="L45" i="12"/>
  <c r="I45" i="12"/>
  <c r="P49" i="12"/>
  <c r="O49" i="12"/>
  <c r="M49" i="12"/>
  <c r="L49" i="12"/>
  <c r="I49" i="12"/>
  <c r="J49" i="12"/>
  <c r="P53" i="12"/>
  <c r="O53" i="12"/>
  <c r="M53" i="12"/>
  <c r="L53" i="12"/>
  <c r="P57" i="12"/>
  <c r="O57" i="12"/>
  <c r="M57" i="12"/>
  <c r="L57" i="12"/>
  <c r="J57" i="12"/>
  <c r="P61" i="12"/>
  <c r="O61" i="12"/>
  <c r="M61" i="12"/>
  <c r="L61" i="12"/>
  <c r="I61" i="12"/>
  <c r="P65" i="12"/>
  <c r="O65" i="12"/>
  <c r="M65" i="12"/>
  <c r="I65" i="12"/>
  <c r="J65" i="12"/>
  <c r="P69" i="12"/>
  <c r="O69" i="12"/>
  <c r="M69" i="12"/>
  <c r="L69" i="12"/>
  <c r="P73" i="12"/>
  <c r="O73" i="12"/>
  <c r="M73" i="12"/>
  <c r="L73" i="12"/>
  <c r="J73" i="12"/>
  <c r="P77" i="12"/>
  <c r="O77" i="12"/>
  <c r="M77" i="12"/>
  <c r="I77" i="12"/>
  <c r="P81" i="12"/>
  <c r="O81" i="12"/>
  <c r="M81" i="12"/>
  <c r="I81" i="12"/>
  <c r="L81" i="12"/>
  <c r="J81" i="12"/>
  <c r="P85" i="12"/>
  <c r="O85" i="12"/>
  <c r="M85" i="12"/>
  <c r="P89" i="12"/>
  <c r="O89" i="12"/>
  <c r="M89" i="12"/>
  <c r="L89" i="12"/>
  <c r="J89" i="12"/>
  <c r="P93" i="12"/>
  <c r="O93" i="12"/>
  <c r="M93" i="12"/>
  <c r="I93" i="12"/>
  <c r="P97" i="12"/>
  <c r="O97" i="12"/>
  <c r="M97" i="12"/>
  <c r="I97" i="12"/>
  <c r="L97" i="12"/>
  <c r="J97" i="12"/>
  <c r="P101" i="12"/>
  <c r="O101" i="12"/>
  <c r="M101" i="12"/>
  <c r="P105" i="12"/>
  <c r="O105" i="12"/>
  <c r="M105" i="12"/>
  <c r="L105" i="12"/>
  <c r="J105" i="12"/>
  <c r="P109" i="12"/>
  <c r="O109" i="12"/>
  <c r="M109" i="12"/>
  <c r="I109" i="12"/>
  <c r="P113" i="12"/>
  <c r="O113" i="12"/>
  <c r="M113" i="12"/>
  <c r="I113" i="12"/>
  <c r="L113" i="12"/>
  <c r="J113" i="12"/>
  <c r="P117" i="12"/>
  <c r="O117" i="12"/>
  <c r="M117" i="12"/>
  <c r="P121" i="12"/>
  <c r="O121" i="12"/>
  <c r="M121" i="12"/>
  <c r="L121" i="12"/>
  <c r="J121" i="12"/>
  <c r="P125" i="12"/>
  <c r="O125" i="12"/>
  <c r="M125" i="12"/>
  <c r="I125" i="12"/>
  <c r="P129" i="12"/>
  <c r="O129" i="12"/>
  <c r="M129" i="12"/>
  <c r="I129" i="12"/>
  <c r="L129" i="12"/>
  <c r="J129" i="12"/>
  <c r="P133" i="12"/>
  <c r="O133" i="12"/>
  <c r="M133" i="12"/>
  <c r="P137" i="12"/>
  <c r="O137" i="12"/>
  <c r="M137" i="12"/>
  <c r="L137" i="12"/>
  <c r="J137" i="12"/>
  <c r="P141" i="12"/>
  <c r="O141" i="12"/>
  <c r="M141" i="12"/>
  <c r="I141" i="12"/>
  <c r="P145" i="12"/>
  <c r="O145" i="12"/>
  <c r="M145" i="12"/>
  <c r="I145" i="12"/>
  <c r="L145" i="12"/>
  <c r="J145" i="12"/>
  <c r="P149" i="12"/>
  <c r="O149" i="12"/>
  <c r="M149" i="12"/>
  <c r="P153" i="12"/>
  <c r="O153" i="12"/>
  <c r="M153" i="12"/>
  <c r="L153" i="12"/>
  <c r="J153" i="12"/>
  <c r="P157" i="12"/>
  <c r="O157" i="12"/>
  <c r="M157" i="12"/>
  <c r="I157" i="12"/>
  <c r="P161" i="12"/>
  <c r="O161" i="12"/>
  <c r="M161" i="12"/>
  <c r="I161" i="12"/>
  <c r="L161" i="12"/>
  <c r="J161" i="12"/>
  <c r="P165" i="12"/>
  <c r="O165" i="12"/>
  <c r="M165" i="12"/>
  <c r="P169" i="12"/>
  <c r="O169" i="12"/>
  <c r="M169" i="12"/>
  <c r="L169" i="12"/>
  <c r="J169" i="12"/>
  <c r="P173" i="12"/>
  <c r="O173" i="12"/>
  <c r="M173" i="12"/>
  <c r="I173" i="12"/>
  <c r="P177" i="12"/>
  <c r="O177" i="12"/>
  <c r="M177" i="12"/>
  <c r="I177" i="12"/>
  <c r="L177" i="12"/>
  <c r="J177" i="12"/>
  <c r="P181" i="12"/>
  <c r="O181" i="12"/>
  <c r="M181" i="12"/>
  <c r="P185" i="12"/>
  <c r="O185" i="12"/>
  <c r="M185" i="12"/>
  <c r="L185" i="12"/>
  <c r="J185" i="12"/>
  <c r="P189" i="12"/>
  <c r="O189" i="12"/>
  <c r="M189" i="12"/>
  <c r="P193" i="12"/>
  <c r="O193" i="12"/>
  <c r="M193" i="12"/>
  <c r="L193" i="12"/>
  <c r="J193" i="12"/>
  <c r="P197" i="12"/>
  <c r="O197" i="12"/>
  <c r="M197" i="12"/>
  <c r="P201" i="12"/>
  <c r="O201" i="12"/>
  <c r="M201" i="12"/>
  <c r="L201" i="12"/>
  <c r="J201" i="12"/>
  <c r="F201" i="12"/>
  <c r="F197" i="12"/>
  <c r="F193" i="12"/>
  <c r="F189" i="12"/>
  <c r="F185" i="12"/>
  <c r="F181" i="12"/>
  <c r="F177" i="12"/>
  <c r="F173" i="12"/>
  <c r="F169" i="12"/>
  <c r="F165" i="12"/>
  <c r="F161" i="12"/>
  <c r="F157" i="12"/>
  <c r="F153" i="12"/>
  <c r="F149" i="12"/>
  <c r="F145" i="12"/>
  <c r="F141" i="12"/>
  <c r="F137" i="12"/>
  <c r="F133" i="12"/>
  <c r="F129" i="12"/>
  <c r="F125" i="12"/>
  <c r="F120" i="12"/>
  <c r="F114" i="12"/>
  <c r="F109" i="12"/>
  <c r="F104" i="12"/>
  <c r="F98" i="12"/>
  <c r="F93" i="12"/>
  <c r="F88" i="12"/>
  <c r="F82" i="12"/>
  <c r="F77" i="12"/>
  <c r="F69" i="12"/>
  <c r="F61" i="12"/>
  <c r="F53" i="12"/>
  <c r="F45" i="12"/>
  <c r="F37" i="12"/>
  <c r="G197" i="12"/>
  <c r="G189" i="12"/>
  <c r="G181" i="12"/>
  <c r="G173" i="12"/>
  <c r="G165" i="12"/>
  <c r="G157" i="12"/>
  <c r="G149" i="12"/>
  <c r="G141" i="12"/>
  <c r="G133" i="12"/>
  <c r="G125" i="12"/>
  <c r="G117" i="12"/>
  <c r="G109" i="12"/>
  <c r="G101" i="12"/>
  <c r="G93" i="12"/>
  <c r="G85" i="12"/>
  <c r="G77" i="12"/>
  <c r="G69" i="12"/>
  <c r="G61" i="12"/>
  <c r="G53" i="12"/>
  <c r="G45" i="12"/>
  <c r="G37" i="12"/>
  <c r="I197" i="12"/>
  <c r="I189" i="12"/>
  <c r="I180" i="12"/>
  <c r="I169" i="12"/>
  <c r="I158" i="12"/>
  <c r="I148" i="12"/>
  <c r="I137" i="12"/>
  <c r="I126" i="12"/>
  <c r="I116" i="12"/>
  <c r="I105" i="12"/>
  <c r="I94" i="12"/>
  <c r="I84" i="12"/>
  <c r="I73" i="12"/>
  <c r="I62" i="12"/>
  <c r="I52" i="12"/>
  <c r="I37" i="12"/>
  <c r="J181" i="12"/>
  <c r="J149" i="12"/>
  <c r="J117" i="12"/>
  <c r="J85" i="12"/>
  <c r="J53" i="12"/>
  <c r="L189" i="12"/>
  <c r="L157" i="12"/>
  <c r="L125" i="12"/>
  <c r="L93" i="12"/>
  <c r="L44" i="12"/>
  <c r="M136" i="12"/>
  <c r="G76" i="2"/>
  <c r="L200" i="2"/>
  <c r="G200" i="2"/>
  <c r="F200" i="2"/>
  <c r="I200" i="2"/>
  <c r="J188" i="2"/>
  <c r="G188" i="2"/>
  <c r="F188" i="2"/>
  <c r="L188" i="2"/>
  <c r="I188" i="2"/>
  <c r="F186" i="2"/>
  <c r="J186" i="2"/>
  <c r="I186" i="2"/>
  <c r="F170" i="2"/>
  <c r="I170" i="2"/>
  <c r="J170" i="2"/>
  <c r="J162" i="2"/>
  <c r="I162" i="2"/>
  <c r="F162" i="2"/>
  <c r="F138" i="2"/>
  <c r="I138" i="2"/>
  <c r="J138" i="2"/>
  <c r="F122" i="2"/>
  <c r="J122" i="2"/>
  <c r="I122" i="2"/>
  <c r="J114" i="2"/>
  <c r="I114" i="2"/>
  <c r="F90" i="2"/>
  <c r="J90" i="2"/>
  <c r="I90" i="2"/>
  <c r="J82" i="2"/>
  <c r="F82" i="2"/>
  <c r="I82" i="2"/>
  <c r="F42" i="2"/>
  <c r="I42" i="2"/>
  <c r="J42" i="2"/>
  <c r="L196" i="2"/>
  <c r="F196" i="2"/>
  <c r="I196" i="2"/>
  <c r="J194" i="2"/>
  <c r="F194" i="2"/>
  <c r="I194" i="2"/>
  <c r="J178" i="2"/>
  <c r="I178" i="2"/>
  <c r="F154" i="2"/>
  <c r="J154" i="2"/>
  <c r="I154" i="2"/>
  <c r="J146" i="2"/>
  <c r="F146" i="2"/>
  <c r="I146" i="2"/>
  <c r="J130" i="2"/>
  <c r="F130" i="2"/>
  <c r="I130" i="2"/>
  <c r="F106" i="2"/>
  <c r="I106" i="2"/>
  <c r="J106" i="2"/>
  <c r="J98" i="2"/>
  <c r="I98" i="2"/>
  <c r="F98" i="2"/>
  <c r="F74" i="2"/>
  <c r="I74" i="2"/>
  <c r="J74" i="2"/>
  <c r="J66" i="2"/>
  <c r="F66" i="2"/>
  <c r="I66" i="2"/>
  <c r="F58" i="2"/>
  <c r="J58" i="2"/>
  <c r="I58" i="2"/>
  <c r="J50" i="2"/>
  <c r="I50" i="2"/>
  <c r="F114" i="2"/>
  <c r="J192" i="2"/>
  <c r="L192" i="2"/>
  <c r="I192" i="2"/>
  <c r="G192" i="2"/>
  <c r="J184" i="2"/>
  <c r="I184" i="2"/>
  <c r="F184" i="2"/>
  <c r="L180" i="2"/>
  <c r="I180" i="2"/>
  <c r="F180" i="2"/>
  <c r="G180" i="2"/>
  <c r="J176" i="2"/>
  <c r="G176" i="2"/>
  <c r="L176" i="2"/>
  <c r="I176" i="2"/>
  <c r="F176" i="2"/>
  <c r="J172" i="2"/>
  <c r="L172" i="2"/>
  <c r="I172" i="2"/>
  <c r="F172" i="2"/>
  <c r="J168" i="2"/>
  <c r="F168" i="2"/>
  <c r="G168" i="2"/>
  <c r="I168" i="2"/>
  <c r="L164" i="2"/>
  <c r="G164" i="2"/>
  <c r="I164" i="2"/>
  <c r="J160" i="2"/>
  <c r="L160" i="2"/>
  <c r="I160" i="2"/>
  <c r="G160" i="2"/>
  <c r="F160" i="2"/>
  <c r="J156" i="2"/>
  <c r="F156" i="2"/>
  <c r="G156" i="2"/>
  <c r="L156" i="2"/>
  <c r="I156" i="2"/>
  <c r="J152" i="2"/>
  <c r="I152" i="2"/>
  <c r="G152" i="2"/>
  <c r="L148" i="2"/>
  <c r="I148" i="2"/>
  <c r="G148" i="2"/>
  <c r="F148" i="2"/>
  <c r="J144" i="2"/>
  <c r="F144" i="2"/>
  <c r="L144" i="2"/>
  <c r="I144" i="2"/>
  <c r="J140" i="2"/>
  <c r="L140" i="2"/>
  <c r="I140" i="2"/>
  <c r="G140" i="2"/>
  <c r="J136" i="2"/>
  <c r="G136" i="2"/>
  <c r="F136" i="2"/>
  <c r="I136" i="2"/>
  <c r="L132" i="2"/>
  <c r="F132" i="2"/>
  <c r="I132" i="2"/>
  <c r="J128" i="2"/>
  <c r="L128" i="2"/>
  <c r="I128" i="2"/>
  <c r="G128" i="2"/>
  <c r="J124" i="2"/>
  <c r="G124" i="2"/>
  <c r="F124" i="2"/>
  <c r="L124" i="2"/>
  <c r="I124" i="2"/>
  <c r="J120" i="2"/>
  <c r="I120" i="2"/>
  <c r="F120" i="2"/>
  <c r="L116" i="2"/>
  <c r="I116" i="2"/>
  <c r="F116" i="2"/>
  <c r="G116" i="2"/>
  <c r="J112" i="2"/>
  <c r="G112" i="2"/>
  <c r="L112" i="2"/>
  <c r="I112" i="2"/>
  <c r="F112" i="2"/>
  <c r="J108" i="2"/>
  <c r="L108" i="2"/>
  <c r="I108" i="2"/>
  <c r="F108" i="2"/>
  <c r="J104" i="2"/>
  <c r="F104" i="2"/>
  <c r="G104" i="2"/>
  <c r="I104" i="2"/>
  <c r="L100" i="2"/>
  <c r="G100" i="2"/>
  <c r="I100" i="2"/>
  <c r="J96" i="2"/>
  <c r="L96" i="2"/>
  <c r="I96" i="2"/>
  <c r="G96" i="2"/>
  <c r="F96" i="2"/>
  <c r="J92" i="2"/>
  <c r="F92" i="2"/>
  <c r="L92" i="2"/>
  <c r="I92" i="2"/>
  <c r="J88" i="2"/>
  <c r="I88" i="2"/>
  <c r="G88" i="2"/>
  <c r="L84" i="2"/>
  <c r="I84" i="2"/>
  <c r="G84" i="2"/>
  <c r="F84" i="2"/>
  <c r="J80" i="2"/>
  <c r="G80" i="2"/>
  <c r="F80" i="2"/>
  <c r="L80" i="2"/>
  <c r="I80" i="2"/>
  <c r="J76" i="2"/>
  <c r="L76" i="2"/>
  <c r="I76" i="2"/>
  <c r="J72" i="2"/>
  <c r="G72" i="2"/>
  <c r="F72" i="2"/>
  <c r="I72" i="2"/>
  <c r="L68" i="2"/>
  <c r="G68" i="2"/>
  <c r="F68" i="2"/>
  <c r="I68" i="2"/>
  <c r="J64" i="2"/>
  <c r="L64" i="2"/>
  <c r="I64" i="2"/>
  <c r="G64" i="2"/>
  <c r="J60" i="2"/>
  <c r="F60" i="2"/>
  <c r="L60" i="2"/>
  <c r="I60" i="2"/>
  <c r="J56" i="2"/>
  <c r="I56" i="2"/>
  <c r="F56" i="2"/>
  <c r="G56" i="2"/>
  <c r="L52" i="2"/>
  <c r="I52" i="2"/>
  <c r="F52" i="2"/>
  <c r="G52" i="2"/>
  <c r="J48" i="2"/>
  <c r="G48" i="2"/>
  <c r="L48" i="2"/>
  <c r="I48" i="2"/>
  <c r="F48" i="2"/>
  <c r="J44" i="2"/>
  <c r="L44" i="2"/>
  <c r="I44" i="2"/>
  <c r="F44" i="2"/>
  <c r="J40" i="2"/>
  <c r="F40" i="2"/>
  <c r="G40" i="2"/>
  <c r="I40" i="2"/>
  <c r="L36" i="2"/>
  <c r="G36" i="2"/>
  <c r="I36" i="2"/>
  <c r="F152" i="2"/>
  <c r="F100" i="2"/>
  <c r="F50" i="2"/>
  <c r="G196" i="2"/>
  <c r="G144" i="2"/>
  <c r="G92" i="2"/>
  <c r="L193" i="2"/>
  <c r="L97" i="2"/>
  <c r="L81" i="2"/>
  <c r="L65" i="2"/>
  <c r="P201" i="2"/>
  <c r="M201" i="2"/>
  <c r="L201" i="2"/>
  <c r="J201" i="2"/>
  <c r="I201" i="2"/>
  <c r="O201" i="2"/>
  <c r="P197" i="2"/>
  <c r="M197" i="2"/>
  <c r="O197" i="2"/>
  <c r="L197" i="2"/>
  <c r="J197" i="2"/>
  <c r="I197" i="2"/>
  <c r="O189" i="2"/>
  <c r="L189" i="2"/>
  <c r="P189" i="2"/>
  <c r="M189" i="2"/>
  <c r="J189" i="2"/>
  <c r="I189" i="2"/>
  <c r="O177" i="2"/>
  <c r="J177" i="2"/>
  <c r="I177" i="2"/>
  <c r="P177" i="2"/>
  <c r="M177" i="2"/>
  <c r="P169" i="2"/>
  <c r="M169" i="2"/>
  <c r="L169" i="2"/>
  <c r="J169" i="2"/>
  <c r="I169" i="2"/>
  <c r="O169" i="2"/>
  <c r="O161" i="2"/>
  <c r="J161" i="2"/>
  <c r="I161" i="2"/>
  <c r="P161" i="2"/>
  <c r="M161" i="2"/>
  <c r="P153" i="2"/>
  <c r="M153" i="2"/>
  <c r="L153" i="2"/>
  <c r="J153" i="2"/>
  <c r="I153" i="2"/>
  <c r="O153" i="2"/>
  <c r="O145" i="2"/>
  <c r="J145" i="2"/>
  <c r="I145" i="2"/>
  <c r="P145" i="2"/>
  <c r="M145" i="2"/>
  <c r="P137" i="2"/>
  <c r="M137" i="2"/>
  <c r="L137" i="2"/>
  <c r="J137" i="2"/>
  <c r="I137" i="2"/>
  <c r="O137" i="2"/>
  <c r="O129" i="2"/>
  <c r="J129" i="2"/>
  <c r="I129" i="2"/>
  <c r="P129" i="2"/>
  <c r="M129" i="2"/>
  <c r="P121" i="2"/>
  <c r="M121" i="2"/>
  <c r="L121" i="2"/>
  <c r="J121" i="2"/>
  <c r="I121" i="2"/>
  <c r="O121" i="2"/>
  <c r="P113" i="2"/>
  <c r="O113" i="2"/>
  <c r="J113" i="2"/>
  <c r="I113" i="2"/>
  <c r="M113" i="2"/>
  <c r="P105" i="2"/>
  <c r="M105" i="2"/>
  <c r="L105" i="2"/>
  <c r="J105" i="2"/>
  <c r="I105" i="2"/>
  <c r="O105" i="2"/>
  <c r="P93" i="2"/>
  <c r="O93" i="2"/>
  <c r="L93" i="2"/>
  <c r="M93" i="2"/>
  <c r="J93" i="2"/>
  <c r="I93" i="2"/>
  <c r="P85" i="2"/>
  <c r="M85" i="2"/>
  <c r="O85" i="2"/>
  <c r="L85" i="2"/>
  <c r="J85" i="2"/>
  <c r="I85" i="2"/>
  <c r="P77" i="2"/>
  <c r="O77" i="2"/>
  <c r="L77" i="2"/>
  <c r="M77" i="2"/>
  <c r="J77" i="2"/>
  <c r="I77" i="2"/>
  <c r="P69" i="2"/>
  <c r="M69" i="2"/>
  <c r="O69" i="2"/>
  <c r="L69" i="2"/>
  <c r="J69" i="2"/>
  <c r="I69" i="2"/>
  <c r="P61" i="2"/>
  <c r="O61" i="2"/>
  <c r="L61" i="2"/>
  <c r="M61" i="2"/>
  <c r="J61" i="2"/>
  <c r="I61" i="2"/>
  <c r="P49" i="2"/>
  <c r="O49" i="2"/>
  <c r="J49" i="2"/>
  <c r="I49" i="2"/>
  <c r="M49" i="2"/>
  <c r="G201" i="2"/>
  <c r="G169" i="2"/>
  <c r="G153" i="2"/>
  <c r="G137" i="2"/>
  <c r="G105" i="2"/>
  <c r="G81" i="2"/>
  <c r="G65" i="2"/>
  <c r="G49" i="2"/>
  <c r="F198" i="2"/>
  <c r="F193" i="2"/>
  <c r="F182" i="2"/>
  <c r="F177" i="2"/>
  <c r="F166" i="2"/>
  <c r="F161" i="2"/>
  <c r="F150" i="2"/>
  <c r="F145" i="2"/>
  <c r="F134" i="2"/>
  <c r="F129" i="2"/>
  <c r="F118" i="2"/>
  <c r="F113" i="2"/>
  <c r="F102" i="2"/>
  <c r="F97" i="2"/>
  <c r="F86" i="2"/>
  <c r="F70" i="2"/>
  <c r="F54" i="2"/>
  <c r="F49" i="2"/>
  <c r="F38" i="2"/>
  <c r="G189" i="2"/>
  <c r="G173" i="2"/>
  <c r="G157" i="2"/>
  <c r="G141" i="2"/>
  <c r="G125" i="2"/>
  <c r="G109" i="2"/>
  <c r="J198" i="2"/>
  <c r="J182" i="2"/>
  <c r="J166" i="2"/>
  <c r="J150" i="2"/>
  <c r="J134" i="2"/>
  <c r="J118" i="2"/>
  <c r="J102" i="2"/>
  <c r="J86" i="2"/>
  <c r="J70" i="2"/>
  <c r="J54" i="2"/>
  <c r="J38" i="2"/>
  <c r="F189" i="2"/>
  <c r="F93" i="2"/>
  <c r="F77" i="2"/>
  <c r="F61" i="2"/>
  <c r="F45" i="2"/>
  <c r="G121" i="2"/>
  <c r="O202" i="2"/>
  <c r="M202" i="2"/>
  <c r="L202" i="2"/>
  <c r="P202" i="2"/>
  <c r="J202" i="2"/>
  <c r="I202" i="2"/>
  <c r="F202" i="2"/>
  <c r="G202" i="2"/>
  <c r="P199" i="2"/>
  <c r="O199" i="2"/>
  <c r="M199" i="2"/>
  <c r="L199" i="2"/>
  <c r="J199" i="2"/>
  <c r="I199" i="2"/>
  <c r="F199" i="2"/>
  <c r="P195" i="2"/>
  <c r="O195" i="2"/>
  <c r="M195" i="2"/>
  <c r="L195" i="2"/>
  <c r="J195" i="2"/>
  <c r="I195" i="2"/>
  <c r="F195" i="2"/>
  <c r="P191" i="2"/>
  <c r="O191" i="2"/>
  <c r="M191" i="2"/>
  <c r="J191" i="2"/>
  <c r="I191" i="2"/>
  <c r="F191" i="2"/>
  <c r="L191" i="2"/>
  <c r="P187" i="2"/>
  <c r="O187" i="2"/>
  <c r="M187" i="2"/>
  <c r="J187" i="2"/>
  <c r="I187" i="2"/>
  <c r="F187" i="2"/>
  <c r="L187" i="2"/>
  <c r="P183" i="2"/>
  <c r="O183" i="2"/>
  <c r="M183" i="2"/>
  <c r="J183" i="2"/>
  <c r="I183" i="2"/>
  <c r="F183" i="2"/>
  <c r="P179" i="2"/>
  <c r="O179" i="2"/>
  <c r="M179" i="2"/>
  <c r="L179" i="2"/>
  <c r="J179" i="2"/>
  <c r="I179" i="2"/>
  <c r="F179" i="2"/>
  <c r="P175" i="2"/>
  <c r="O175" i="2"/>
  <c r="M175" i="2"/>
  <c r="J175" i="2"/>
  <c r="I175" i="2"/>
  <c r="F175" i="2"/>
  <c r="L175" i="2"/>
  <c r="P171" i="2"/>
  <c r="O171" i="2"/>
  <c r="M171" i="2"/>
  <c r="J171" i="2"/>
  <c r="I171" i="2"/>
  <c r="F171" i="2"/>
  <c r="L171" i="2"/>
  <c r="P167" i="2"/>
  <c r="O167" i="2"/>
  <c r="M167" i="2"/>
  <c r="J167" i="2"/>
  <c r="I167" i="2"/>
  <c r="F167" i="2"/>
  <c r="P163" i="2"/>
  <c r="O163" i="2"/>
  <c r="M163" i="2"/>
  <c r="L163" i="2"/>
  <c r="J163" i="2"/>
  <c r="I163" i="2"/>
  <c r="F163" i="2"/>
  <c r="P159" i="2"/>
  <c r="O159" i="2"/>
  <c r="M159" i="2"/>
  <c r="J159" i="2"/>
  <c r="I159" i="2"/>
  <c r="F159" i="2"/>
  <c r="L159" i="2"/>
  <c r="P155" i="2"/>
  <c r="O155" i="2"/>
  <c r="M155" i="2"/>
  <c r="J155" i="2"/>
  <c r="I155" i="2"/>
  <c r="F155" i="2"/>
  <c r="L155" i="2"/>
  <c r="P151" i="2"/>
  <c r="O151" i="2"/>
  <c r="M151" i="2"/>
  <c r="J151" i="2"/>
  <c r="I151" i="2"/>
  <c r="F151" i="2"/>
  <c r="P147" i="2"/>
  <c r="O147" i="2"/>
  <c r="M147" i="2"/>
  <c r="L147" i="2"/>
  <c r="J147" i="2"/>
  <c r="I147" i="2"/>
  <c r="F147" i="2"/>
  <c r="P143" i="2"/>
  <c r="O143" i="2"/>
  <c r="M143" i="2"/>
  <c r="J143" i="2"/>
  <c r="I143" i="2"/>
  <c r="F143" i="2"/>
  <c r="L143" i="2"/>
  <c r="P139" i="2"/>
  <c r="O139" i="2"/>
  <c r="M139" i="2"/>
  <c r="J139" i="2"/>
  <c r="I139" i="2"/>
  <c r="F139" i="2"/>
  <c r="L139" i="2"/>
  <c r="P135" i="2"/>
  <c r="O135" i="2"/>
  <c r="M135" i="2"/>
  <c r="J135" i="2"/>
  <c r="I135" i="2"/>
  <c r="F135" i="2"/>
  <c r="P131" i="2"/>
  <c r="O131" i="2"/>
  <c r="M131" i="2"/>
  <c r="L131" i="2"/>
  <c r="J131" i="2"/>
  <c r="I131" i="2"/>
  <c r="F131" i="2"/>
  <c r="P127" i="2"/>
  <c r="O127" i="2"/>
  <c r="M127" i="2"/>
  <c r="J127" i="2"/>
  <c r="I127" i="2"/>
  <c r="F127" i="2"/>
  <c r="L127" i="2"/>
  <c r="P123" i="2"/>
  <c r="O123" i="2"/>
  <c r="M123" i="2"/>
  <c r="J123" i="2"/>
  <c r="I123" i="2"/>
  <c r="F123" i="2"/>
  <c r="L123" i="2"/>
  <c r="P119" i="2"/>
  <c r="O119" i="2"/>
  <c r="M119" i="2"/>
  <c r="J119" i="2"/>
  <c r="I119" i="2"/>
  <c r="F119" i="2"/>
  <c r="P115" i="2"/>
  <c r="O115" i="2"/>
  <c r="M115" i="2"/>
  <c r="L115" i="2"/>
  <c r="J115" i="2"/>
  <c r="I115" i="2"/>
  <c r="F115" i="2"/>
  <c r="P111" i="2"/>
  <c r="O111" i="2"/>
  <c r="M111" i="2"/>
  <c r="J111" i="2"/>
  <c r="I111" i="2"/>
  <c r="F111" i="2"/>
  <c r="L111" i="2"/>
  <c r="P107" i="2"/>
  <c r="O107" i="2"/>
  <c r="M107" i="2"/>
  <c r="J107" i="2"/>
  <c r="I107" i="2"/>
  <c r="F107" i="2"/>
  <c r="L107" i="2"/>
  <c r="P103" i="2"/>
  <c r="O103" i="2"/>
  <c r="M103" i="2"/>
  <c r="J103" i="2"/>
  <c r="I103" i="2"/>
  <c r="F103" i="2"/>
  <c r="G103" i="2"/>
  <c r="P99" i="2"/>
  <c r="O99" i="2"/>
  <c r="M99" i="2"/>
  <c r="L99" i="2"/>
  <c r="J99" i="2"/>
  <c r="I99" i="2"/>
  <c r="F99" i="2"/>
  <c r="G99" i="2"/>
  <c r="P95" i="2"/>
  <c r="O95" i="2"/>
  <c r="M95" i="2"/>
  <c r="J95" i="2"/>
  <c r="I95" i="2"/>
  <c r="F95" i="2"/>
  <c r="G95" i="2"/>
  <c r="L95" i="2"/>
  <c r="P91" i="2"/>
  <c r="O91" i="2"/>
  <c r="M91" i="2"/>
  <c r="J91" i="2"/>
  <c r="I91" i="2"/>
  <c r="F91" i="2"/>
  <c r="G91" i="2"/>
  <c r="L91" i="2"/>
  <c r="P87" i="2"/>
  <c r="O87" i="2"/>
  <c r="M87" i="2"/>
  <c r="J87" i="2"/>
  <c r="I87" i="2"/>
  <c r="F87" i="2"/>
  <c r="G87" i="2"/>
  <c r="P83" i="2"/>
  <c r="O83" i="2"/>
  <c r="M83" i="2"/>
  <c r="L83" i="2"/>
  <c r="J83" i="2"/>
  <c r="I83" i="2"/>
  <c r="F83" i="2"/>
  <c r="G83" i="2"/>
  <c r="P79" i="2"/>
  <c r="O79" i="2"/>
  <c r="M79" i="2"/>
  <c r="J79" i="2"/>
  <c r="I79" i="2"/>
  <c r="F79" i="2"/>
  <c r="G79" i="2"/>
  <c r="L79" i="2"/>
  <c r="P75" i="2"/>
  <c r="O75" i="2"/>
  <c r="M75" i="2"/>
  <c r="J75" i="2"/>
  <c r="I75" i="2"/>
  <c r="F75" i="2"/>
  <c r="G75" i="2"/>
  <c r="L75" i="2"/>
  <c r="P71" i="2"/>
  <c r="O71" i="2"/>
  <c r="M71" i="2"/>
  <c r="J71" i="2"/>
  <c r="I71" i="2"/>
  <c r="F71" i="2"/>
  <c r="G71" i="2"/>
  <c r="O67" i="2"/>
  <c r="M67" i="2"/>
  <c r="P67" i="2"/>
  <c r="L67" i="2"/>
  <c r="J67" i="2"/>
  <c r="I67" i="2"/>
  <c r="F67" i="2"/>
  <c r="G67" i="2"/>
  <c r="O63" i="2"/>
  <c r="M63" i="2"/>
  <c r="P63" i="2"/>
  <c r="J63" i="2"/>
  <c r="I63" i="2"/>
  <c r="F63" i="2"/>
  <c r="G63" i="2"/>
  <c r="L63" i="2"/>
  <c r="P59" i="2"/>
  <c r="O59" i="2"/>
  <c r="M59" i="2"/>
  <c r="J59" i="2"/>
  <c r="I59" i="2"/>
  <c r="F59" i="2"/>
  <c r="G59" i="2"/>
  <c r="L59" i="2"/>
  <c r="P55" i="2"/>
  <c r="O55" i="2"/>
  <c r="M55" i="2"/>
  <c r="J55" i="2"/>
  <c r="I55" i="2"/>
  <c r="F55" i="2"/>
  <c r="G55" i="2"/>
  <c r="O51" i="2"/>
  <c r="M51" i="2"/>
  <c r="P51" i="2"/>
  <c r="L51" i="2"/>
  <c r="J51" i="2"/>
  <c r="I51" i="2"/>
  <c r="F51" i="2"/>
  <c r="G51" i="2"/>
  <c r="O47" i="2"/>
  <c r="M47" i="2"/>
  <c r="P47" i="2"/>
  <c r="J47" i="2"/>
  <c r="I47" i="2"/>
  <c r="F47" i="2"/>
  <c r="G47" i="2"/>
  <c r="L47" i="2"/>
  <c r="P43" i="2"/>
  <c r="O43" i="2"/>
  <c r="M43" i="2"/>
  <c r="J43" i="2"/>
  <c r="I43" i="2"/>
  <c r="F43" i="2"/>
  <c r="G43" i="2"/>
  <c r="L43" i="2"/>
  <c r="P39" i="2"/>
  <c r="O39" i="2"/>
  <c r="M39" i="2"/>
  <c r="J39" i="2"/>
  <c r="I39" i="2"/>
  <c r="F39" i="2"/>
  <c r="G39" i="2"/>
  <c r="L39" i="2"/>
  <c r="F197" i="2"/>
  <c r="F101" i="2"/>
  <c r="F85" i="2"/>
  <c r="F69" i="2"/>
  <c r="F53" i="2"/>
  <c r="F37" i="2"/>
  <c r="G199" i="2"/>
  <c r="G183" i="2"/>
  <c r="G177" i="2"/>
  <c r="G167" i="2"/>
  <c r="G161" i="2"/>
  <c r="G151" i="2"/>
  <c r="G145" i="2"/>
  <c r="G135" i="2"/>
  <c r="G129" i="2"/>
  <c r="G119" i="2"/>
  <c r="G113" i="2"/>
  <c r="G93" i="2"/>
  <c r="G85" i="2"/>
  <c r="G77" i="2"/>
  <c r="G69" i="2"/>
  <c r="G61" i="2"/>
  <c r="O193" i="2"/>
  <c r="J193" i="2"/>
  <c r="I193" i="2"/>
  <c r="P193" i="2"/>
  <c r="M193" i="2"/>
  <c r="P185" i="2"/>
  <c r="M185" i="2"/>
  <c r="L185" i="2"/>
  <c r="J185" i="2"/>
  <c r="I185" i="2"/>
  <c r="O185" i="2"/>
  <c r="P181" i="2"/>
  <c r="M181" i="2"/>
  <c r="O181" i="2"/>
  <c r="L181" i="2"/>
  <c r="J181" i="2"/>
  <c r="I181" i="2"/>
  <c r="O173" i="2"/>
  <c r="L173" i="2"/>
  <c r="P173" i="2"/>
  <c r="M173" i="2"/>
  <c r="J173" i="2"/>
  <c r="I173" i="2"/>
  <c r="P165" i="2"/>
  <c r="M165" i="2"/>
  <c r="O165" i="2"/>
  <c r="L165" i="2"/>
  <c r="J165" i="2"/>
  <c r="I165" i="2"/>
  <c r="O157" i="2"/>
  <c r="L157" i="2"/>
  <c r="P157" i="2"/>
  <c r="M157" i="2"/>
  <c r="J157" i="2"/>
  <c r="I157" i="2"/>
  <c r="P149" i="2"/>
  <c r="M149" i="2"/>
  <c r="O149" i="2"/>
  <c r="L149" i="2"/>
  <c r="J149" i="2"/>
  <c r="I149" i="2"/>
  <c r="O141" i="2"/>
  <c r="L141" i="2"/>
  <c r="P141" i="2"/>
  <c r="M141" i="2"/>
  <c r="J141" i="2"/>
  <c r="I141" i="2"/>
  <c r="P133" i="2"/>
  <c r="M133" i="2"/>
  <c r="O133" i="2"/>
  <c r="L133" i="2"/>
  <c r="J133" i="2"/>
  <c r="I133" i="2"/>
  <c r="O125" i="2"/>
  <c r="L125" i="2"/>
  <c r="P125" i="2"/>
  <c r="M125" i="2"/>
  <c r="J125" i="2"/>
  <c r="I125" i="2"/>
  <c r="P117" i="2"/>
  <c r="M117" i="2"/>
  <c r="O117" i="2"/>
  <c r="L117" i="2"/>
  <c r="J117" i="2"/>
  <c r="I117" i="2"/>
  <c r="P109" i="2"/>
  <c r="O109" i="2"/>
  <c r="L109" i="2"/>
  <c r="M109" i="2"/>
  <c r="J109" i="2"/>
  <c r="I109" i="2"/>
  <c r="P101" i="2"/>
  <c r="M101" i="2"/>
  <c r="O101" i="2"/>
  <c r="L101" i="2"/>
  <c r="J101" i="2"/>
  <c r="I101" i="2"/>
  <c r="P97" i="2"/>
  <c r="O97" i="2"/>
  <c r="J97" i="2"/>
  <c r="I97" i="2"/>
  <c r="M97" i="2"/>
  <c r="P89" i="2"/>
  <c r="M89" i="2"/>
  <c r="L89" i="2"/>
  <c r="J89" i="2"/>
  <c r="I89" i="2"/>
  <c r="O89" i="2"/>
  <c r="P81" i="2"/>
  <c r="O81" i="2"/>
  <c r="J81" i="2"/>
  <c r="I81" i="2"/>
  <c r="M81" i="2"/>
  <c r="P73" i="2"/>
  <c r="M73" i="2"/>
  <c r="L73" i="2"/>
  <c r="J73" i="2"/>
  <c r="I73" i="2"/>
  <c r="O73" i="2"/>
  <c r="P65" i="2"/>
  <c r="O65" i="2"/>
  <c r="J65" i="2"/>
  <c r="I65" i="2"/>
  <c r="M65" i="2"/>
  <c r="P57" i="2"/>
  <c r="M57" i="2"/>
  <c r="L57" i="2"/>
  <c r="J57" i="2"/>
  <c r="I57" i="2"/>
  <c r="O57" i="2"/>
  <c r="P53" i="2"/>
  <c r="M53" i="2"/>
  <c r="O53" i="2"/>
  <c r="L53" i="2"/>
  <c r="J53" i="2"/>
  <c r="I53" i="2"/>
  <c r="P45" i="2"/>
  <c r="O45" i="2"/>
  <c r="L45" i="2"/>
  <c r="M45" i="2"/>
  <c r="J45" i="2"/>
  <c r="I45" i="2"/>
  <c r="P41" i="2"/>
  <c r="M41" i="2"/>
  <c r="L41" i="2"/>
  <c r="J41" i="2"/>
  <c r="I41" i="2"/>
  <c r="O41" i="2"/>
  <c r="P37" i="2"/>
  <c r="M37" i="2"/>
  <c r="O37" i="2"/>
  <c r="L37" i="2"/>
  <c r="J37" i="2"/>
  <c r="I37" i="2"/>
  <c r="P198" i="2"/>
  <c r="O198" i="2"/>
  <c r="M198" i="2"/>
  <c r="G198" i="2"/>
  <c r="P194" i="2"/>
  <c r="O194" i="2"/>
  <c r="M194" i="2"/>
  <c r="L194" i="2"/>
  <c r="G194" i="2"/>
  <c r="P190" i="2"/>
  <c r="O190" i="2"/>
  <c r="M190" i="2"/>
  <c r="L190" i="2"/>
  <c r="G190" i="2"/>
  <c r="P186" i="2"/>
  <c r="O186" i="2"/>
  <c r="M186" i="2"/>
  <c r="L186" i="2"/>
  <c r="G186" i="2"/>
  <c r="P182" i="2"/>
  <c r="O182" i="2"/>
  <c r="M182" i="2"/>
  <c r="L182" i="2"/>
  <c r="G182" i="2"/>
  <c r="P178" i="2"/>
  <c r="O178" i="2"/>
  <c r="M178" i="2"/>
  <c r="L178" i="2"/>
  <c r="G178" i="2"/>
  <c r="P174" i="2"/>
  <c r="O174" i="2"/>
  <c r="M174" i="2"/>
  <c r="L174" i="2"/>
  <c r="G174" i="2"/>
  <c r="P170" i="2"/>
  <c r="O170" i="2"/>
  <c r="M170" i="2"/>
  <c r="L170" i="2"/>
  <c r="G170" i="2"/>
  <c r="P166" i="2"/>
  <c r="O166" i="2"/>
  <c r="M166" i="2"/>
  <c r="L166" i="2"/>
  <c r="G166" i="2"/>
  <c r="P162" i="2"/>
  <c r="O162" i="2"/>
  <c r="M162" i="2"/>
  <c r="L162" i="2"/>
  <c r="G162" i="2"/>
  <c r="P158" i="2"/>
  <c r="O158" i="2"/>
  <c r="M158" i="2"/>
  <c r="L158" i="2"/>
  <c r="G158" i="2"/>
  <c r="P154" i="2"/>
  <c r="O154" i="2"/>
  <c r="M154" i="2"/>
  <c r="L154" i="2"/>
  <c r="G154" i="2"/>
  <c r="P150" i="2"/>
  <c r="O150" i="2"/>
  <c r="M150" i="2"/>
  <c r="L150" i="2"/>
  <c r="G150" i="2"/>
  <c r="P146" i="2"/>
  <c r="O146" i="2"/>
  <c r="M146" i="2"/>
  <c r="L146" i="2"/>
  <c r="G146" i="2"/>
  <c r="P142" i="2"/>
  <c r="O142" i="2"/>
  <c r="M142" i="2"/>
  <c r="L142" i="2"/>
  <c r="G142" i="2"/>
  <c r="P138" i="2"/>
  <c r="O138" i="2"/>
  <c r="M138" i="2"/>
  <c r="L138" i="2"/>
  <c r="G138" i="2"/>
  <c r="P134" i="2"/>
  <c r="O134" i="2"/>
  <c r="M134" i="2"/>
  <c r="L134" i="2"/>
  <c r="G134" i="2"/>
  <c r="P130" i="2"/>
  <c r="O130" i="2"/>
  <c r="M130" i="2"/>
  <c r="L130" i="2"/>
  <c r="G130" i="2"/>
  <c r="P126" i="2"/>
  <c r="O126" i="2"/>
  <c r="M126" i="2"/>
  <c r="L126" i="2"/>
  <c r="G126" i="2"/>
  <c r="P122" i="2"/>
  <c r="O122" i="2"/>
  <c r="M122" i="2"/>
  <c r="L122" i="2"/>
  <c r="G122" i="2"/>
  <c r="P118" i="2"/>
  <c r="O118" i="2"/>
  <c r="M118" i="2"/>
  <c r="L118" i="2"/>
  <c r="G118" i="2"/>
  <c r="P114" i="2"/>
  <c r="O114" i="2"/>
  <c r="M114" i="2"/>
  <c r="L114" i="2"/>
  <c r="G114" i="2"/>
  <c r="P110" i="2"/>
  <c r="O110" i="2"/>
  <c r="M110" i="2"/>
  <c r="L110" i="2"/>
  <c r="G110" i="2"/>
  <c r="P106" i="2"/>
  <c r="O106" i="2"/>
  <c r="M106" i="2"/>
  <c r="L106" i="2"/>
  <c r="G106" i="2"/>
  <c r="P102" i="2"/>
  <c r="O102" i="2"/>
  <c r="M102" i="2"/>
  <c r="L102" i="2"/>
  <c r="G102" i="2"/>
  <c r="P98" i="2"/>
  <c r="O98" i="2"/>
  <c r="M98" i="2"/>
  <c r="L98" i="2"/>
  <c r="G98" i="2"/>
  <c r="P94" i="2"/>
  <c r="O94" i="2"/>
  <c r="M94" i="2"/>
  <c r="L94" i="2"/>
  <c r="G94" i="2"/>
  <c r="P90" i="2"/>
  <c r="O90" i="2"/>
  <c r="M90" i="2"/>
  <c r="L90" i="2"/>
  <c r="G90" i="2"/>
  <c r="P86" i="2"/>
  <c r="O86" i="2"/>
  <c r="M86" i="2"/>
  <c r="L86" i="2"/>
  <c r="G86" i="2"/>
  <c r="P82" i="2"/>
  <c r="O82" i="2"/>
  <c r="M82" i="2"/>
  <c r="L82" i="2"/>
  <c r="G82" i="2"/>
  <c r="P78" i="2"/>
  <c r="O78" i="2"/>
  <c r="M78" i="2"/>
  <c r="L78" i="2"/>
  <c r="G78" i="2"/>
  <c r="P74" i="2"/>
  <c r="O74" i="2"/>
  <c r="M74" i="2"/>
  <c r="L74" i="2"/>
  <c r="G74" i="2"/>
  <c r="P70" i="2"/>
  <c r="O70" i="2"/>
  <c r="M70" i="2"/>
  <c r="L70" i="2"/>
  <c r="G70" i="2"/>
  <c r="O66" i="2"/>
  <c r="M66" i="2"/>
  <c r="L66" i="2"/>
  <c r="P66" i="2"/>
  <c r="G66" i="2"/>
  <c r="O62" i="2"/>
  <c r="M62" i="2"/>
  <c r="L62" i="2"/>
  <c r="P62" i="2"/>
  <c r="G62" i="2"/>
  <c r="O58" i="2"/>
  <c r="M58" i="2"/>
  <c r="L58" i="2"/>
  <c r="P58" i="2"/>
  <c r="G58" i="2"/>
  <c r="P54" i="2"/>
  <c r="O54" i="2"/>
  <c r="M54" i="2"/>
  <c r="L54" i="2"/>
  <c r="G54" i="2"/>
  <c r="O50" i="2"/>
  <c r="M50" i="2"/>
  <c r="L50" i="2"/>
  <c r="P50" i="2"/>
  <c r="G50" i="2"/>
  <c r="O46" i="2"/>
  <c r="M46" i="2"/>
  <c r="L46" i="2"/>
  <c r="P46" i="2"/>
  <c r="G46" i="2"/>
  <c r="O42" i="2"/>
  <c r="M42" i="2"/>
  <c r="L42" i="2"/>
  <c r="P42" i="2"/>
  <c r="G42" i="2"/>
  <c r="P38" i="2"/>
  <c r="O38" i="2"/>
  <c r="M38" i="2"/>
  <c r="L38" i="2"/>
  <c r="G38" i="2"/>
  <c r="F201" i="2"/>
  <c r="F190" i="2"/>
  <c r="F185" i="2"/>
  <c r="F174" i="2"/>
  <c r="F169" i="2"/>
  <c r="F158" i="2"/>
  <c r="F153" i="2"/>
  <c r="F142" i="2"/>
  <c r="F137" i="2"/>
  <c r="F126" i="2"/>
  <c r="F121" i="2"/>
  <c r="F110" i="2"/>
  <c r="F105" i="2"/>
  <c r="F94" i="2"/>
  <c r="F89" i="2"/>
  <c r="F78" i="2"/>
  <c r="F73" i="2"/>
  <c r="F62" i="2"/>
  <c r="F57" i="2"/>
  <c r="F46" i="2"/>
  <c r="F41" i="2"/>
  <c r="G197" i="2"/>
  <c r="G187" i="2"/>
  <c r="G181" i="2"/>
  <c r="G171" i="2"/>
  <c r="G165" i="2"/>
  <c r="G155" i="2"/>
  <c r="G149" i="2"/>
  <c r="G139" i="2"/>
  <c r="G133" i="2"/>
  <c r="G123" i="2"/>
  <c r="G117" i="2"/>
  <c r="G107" i="2"/>
  <c r="J190" i="2"/>
  <c r="J174" i="2"/>
  <c r="J158" i="2"/>
  <c r="J142" i="2"/>
  <c r="J126" i="2"/>
  <c r="J110" i="2"/>
  <c r="J94" i="2"/>
  <c r="J78" i="2"/>
  <c r="J62" i="2"/>
  <c r="J46" i="2"/>
  <c r="L198" i="2"/>
  <c r="L183" i="2"/>
  <c r="L167" i="2"/>
  <c r="L151" i="2"/>
  <c r="L135" i="2"/>
  <c r="L119" i="2"/>
  <c r="L103" i="2"/>
  <c r="L87" i="2"/>
  <c r="L71" i="2"/>
  <c r="L55" i="2"/>
  <c r="J200" i="2"/>
  <c r="J196" i="2"/>
  <c r="J180" i="2"/>
  <c r="J164" i="2"/>
  <c r="J148" i="2"/>
  <c r="J132" i="2"/>
  <c r="J116" i="2"/>
  <c r="J100" i="2"/>
  <c r="J84" i="2"/>
  <c r="J68" i="2"/>
  <c r="J52" i="2"/>
  <c r="J36" i="2"/>
  <c r="P200" i="2"/>
  <c r="O200" i="2"/>
  <c r="M200" i="2"/>
  <c r="P196" i="2"/>
  <c r="O196" i="2"/>
  <c r="M196" i="2"/>
  <c r="P192" i="2"/>
  <c r="O192" i="2"/>
  <c r="M192" i="2"/>
  <c r="P188" i="2"/>
  <c r="O188" i="2"/>
  <c r="M188" i="2"/>
  <c r="P184" i="2"/>
  <c r="O184" i="2"/>
  <c r="M184" i="2"/>
  <c r="P180" i="2"/>
  <c r="O180" i="2"/>
  <c r="M180" i="2"/>
  <c r="P176" i="2"/>
  <c r="O176" i="2"/>
  <c r="M176" i="2"/>
  <c r="P172" i="2"/>
  <c r="O172" i="2"/>
  <c r="M172" i="2"/>
  <c r="P168" i="2"/>
  <c r="O168" i="2"/>
  <c r="M168" i="2"/>
  <c r="P164" i="2"/>
  <c r="O164" i="2"/>
  <c r="M164" i="2"/>
  <c r="P160" i="2"/>
  <c r="O160" i="2"/>
  <c r="M160" i="2"/>
  <c r="P156" i="2"/>
  <c r="O156" i="2"/>
  <c r="M156" i="2"/>
  <c r="P152" i="2"/>
  <c r="O152" i="2"/>
  <c r="M152" i="2"/>
  <c r="P148" i="2"/>
  <c r="O148" i="2"/>
  <c r="M148" i="2"/>
  <c r="P144" i="2"/>
  <c r="O144" i="2"/>
  <c r="M144" i="2"/>
  <c r="P140" i="2"/>
  <c r="O140" i="2"/>
  <c r="M140" i="2"/>
  <c r="P136" i="2"/>
  <c r="O136" i="2"/>
  <c r="M136" i="2"/>
  <c r="P132" i="2"/>
  <c r="O132" i="2"/>
  <c r="M132" i="2"/>
  <c r="P128" i="2"/>
  <c r="O128" i="2"/>
  <c r="M128" i="2"/>
  <c r="P124" i="2"/>
  <c r="O124" i="2"/>
  <c r="M124" i="2"/>
  <c r="P120" i="2"/>
  <c r="O120" i="2"/>
  <c r="M120" i="2"/>
  <c r="P116" i="2"/>
  <c r="O116" i="2"/>
  <c r="M116" i="2"/>
  <c r="P112" i="2"/>
  <c r="O112" i="2"/>
  <c r="M112" i="2"/>
  <c r="P108" i="2"/>
  <c r="O108" i="2"/>
  <c r="M108" i="2"/>
  <c r="P104" i="2"/>
  <c r="O104" i="2"/>
  <c r="M104" i="2"/>
  <c r="P100" i="2"/>
  <c r="O100" i="2"/>
  <c r="M100" i="2"/>
  <c r="P96" i="2"/>
  <c r="O96" i="2"/>
  <c r="M96" i="2"/>
  <c r="P92" i="2"/>
  <c r="O92" i="2"/>
  <c r="M92" i="2"/>
  <c r="P88" i="2"/>
  <c r="O88" i="2"/>
  <c r="M88" i="2"/>
  <c r="P84" i="2"/>
  <c r="O84" i="2"/>
  <c r="M84" i="2"/>
  <c r="P80" i="2"/>
  <c r="O80" i="2"/>
  <c r="M80" i="2"/>
  <c r="P76" i="2"/>
  <c r="O76" i="2"/>
  <c r="M76" i="2"/>
  <c r="P72" i="2"/>
  <c r="O72" i="2"/>
  <c r="M72" i="2"/>
  <c r="O68" i="2"/>
  <c r="M68" i="2"/>
  <c r="P68" i="2"/>
  <c r="P64" i="2"/>
  <c r="O64" i="2"/>
  <c r="M64" i="2"/>
  <c r="P60" i="2"/>
  <c r="O60" i="2"/>
  <c r="M60" i="2"/>
  <c r="P56" i="2"/>
  <c r="O56" i="2"/>
  <c r="M56" i="2"/>
  <c r="O52" i="2"/>
  <c r="M52" i="2"/>
  <c r="P52" i="2"/>
  <c r="P48" i="2"/>
  <c r="O48" i="2"/>
  <c r="M48" i="2"/>
  <c r="P44" i="2"/>
  <c r="O44" i="2"/>
  <c r="M44" i="2"/>
  <c r="P40" i="2"/>
  <c r="O40" i="2"/>
  <c r="M40" i="2"/>
  <c r="O36" i="2"/>
  <c r="M36" i="2"/>
  <c r="P36" i="2"/>
  <c r="L184" i="2"/>
  <c r="L168" i="2"/>
  <c r="L152" i="2"/>
  <c r="L136" i="2"/>
  <c r="L120" i="2"/>
  <c r="L104" i="2"/>
  <c r="L88" i="2"/>
  <c r="L72" i="2"/>
  <c r="L56" i="2"/>
  <c r="L40" i="2"/>
  <c r="B1" i="3"/>
  <c r="I132" i="1" l="1"/>
  <c r="I136" i="1"/>
  <c r="I140" i="1"/>
  <c r="I144" i="1"/>
  <c r="I148" i="1"/>
  <c r="I152" i="1"/>
  <c r="I156" i="1"/>
  <c r="I160" i="1"/>
  <c r="I164" i="1"/>
  <c r="I133" i="1"/>
  <c r="I137" i="1"/>
  <c r="I141" i="1"/>
  <c r="I145" i="1"/>
  <c r="I149" i="1"/>
  <c r="I153" i="1"/>
  <c r="I157" i="1"/>
  <c r="I161" i="1"/>
  <c r="I165" i="1"/>
  <c r="I134" i="1"/>
  <c r="I138" i="1"/>
  <c r="I142" i="1"/>
  <c r="I146" i="1"/>
  <c r="I150" i="1"/>
  <c r="I154" i="1"/>
  <c r="I158" i="1"/>
  <c r="I162" i="1"/>
  <c r="I131" i="1"/>
  <c r="I135" i="1"/>
  <c r="I139" i="1"/>
  <c r="I143" i="1"/>
  <c r="I147" i="1"/>
  <c r="I151" i="1"/>
  <c r="I155" i="1"/>
  <c r="I159" i="1"/>
  <c r="I163" i="1"/>
  <c r="C1" i="3"/>
  <c r="B2" i="3"/>
  <c r="I3" i="1" l="1"/>
  <c r="I6" i="1"/>
  <c r="I12" i="1"/>
  <c r="I7" i="1"/>
  <c r="I14" i="1"/>
  <c r="I13" i="1"/>
  <c r="I4" i="1"/>
  <c r="I10" i="1"/>
  <c r="I9" i="1"/>
  <c r="I11" i="1"/>
  <c r="I2" i="1"/>
  <c r="I8" i="1"/>
  <c r="C2" i="3"/>
  <c r="B3" i="3"/>
  <c r="B4" i="3" l="1"/>
  <c r="C3" i="3"/>
  <c r="I122" i="1" l="1"/>
  <c r="I124" i="1"/>
  <c r="C4" i="3"/>
  <c r="B5" i="3"/>
  <c r="I121" i="1" s="1"/>
  <c r="I119" i="1" l="1"/>
  <c r="I120" i="1"/>
  <c r="I123" i="1"/>
  <c r="I117" i="1"/>
  <c r="I118" i="1"/>
  <c r="I116" i="1"/>
  <c r="I113" i="1"/>
  <c r="I114" i="1"/>
  <c r="I125" i="1"/>
  <c r="I39" i="1"/>
  <c r="I40" i="1"/>
  <c r="I41" i="1"/>
  <c r="I43" i="1"/>
  <c r="I42" i="1"/>
  <c r="I37" i="1"/>
  <c r="I38" i="1"/>
  <c r="B6" i="3"/>
  <c r="C5" i="3"/>
  <c r="B7" i="3" l="1"/>
  <c r="C6" i="3"/>
  <c r="B8" i="3" l="1"/>
  <c r="C7" i="3"/>
  <c r="B9" i="3" l="1"/>
  <c r="C8" i="3"/>
  <c r="B10" i="3" l="1"/>
  <c r="C9" i="3"/>
  <c r="B11" i="3" l="1"/>
  <c r="C10" i="3"/>
  <c r="I21" i="1" l="1"/>
  <c r="I25" i="1"/>
  <c r="I27" i="1"/>
  <c r="I26" i="1"/>
  <c r="I22" i="1"/>
  <c r="B12" i="3"/>
  <c r="C11" i="3"/>
  <c r="B13" i="3" l="1"/>
  <c r="C12" i="3"/>
  <c r="B14" i="3" l="1"/>
  <c r="C13" i="3"/>
  <c r="B15" i="3" l="1"/>
  <c r="C14" i="3"/>
  <c r="B16" i="3" l="1"/>
  <c r="C15" i="3"/>
  <c r="B17" i="3" l="1"/>
  <c r="C16" i="3"/>
  <c r="B18" i="3" l="1"/>
  <c r="C17" i="3"/>
  <c r="B19" i="3" l="1"/>
  <c r="C18" i="3"/>
  <c r="B20" i="3" l="1"/>
  <c r="C19" i="3"/>
  <c r="B21" i="3" l="1"/>
  <c r="C20" i="3"/>
  <c r="B22" i="3" l="1"/>
  <c r="C21" i="3"/>
  <c r="B23" i="3" l="1"/>
  <c r="C22" i="3"/>
  <c r="B24" i="3" l="1"/>
  <c r="C23" i="3"/>
  <c r="B25" i="3" l="1"/>
  <c r="C24" i="3"/>
  <c r="B26" i="3" l="1"/>
  <c r="C25" i="3"/>
  <c r="B27" i="3" l="1"/>
  <c r="C26" i="3"/>
  <c r="B28" i="3" l="1"/>
  <c r="C27" i="3"/>
  <c r="B29" i="3" l="1"/>
  <c r="C28" i="3"/>
  <c r="B30" i="3" l="1"/>
  <c r="C29" i="3"/>
  <c r="B31" i="3" l="1"/>
  <c r="C30" i="3"/>
  <c r="B32" i="3" l="1"/>
  <c r="C31" i="3"/>
  <c r="B33" i="3" l="1"/>
  <c r="C32" i="3"/>
  <c r="B34" i="3" l="1"/>
  <c r="C33" i="3"/>
  <c r="B35" i="3" l="1"/>
  <c r="C34" i="3"/>
  <c r="B36" i="3" l="1"/>
  <c r="C35" i="3"/>
  <c r="B37" i="3" l="1"/>
  <c r="C36" i="3"/>
  <c r="B38" i="3" l="1"/>
  <c r="C37" i="3"/>
  <c r="B39" i="3" l="1"/>
  <c r="C38" i="3"/>
  <c r="B40" i="3" l="1"/>
  <c r="C39" i="3"/>
  <c r="B41" i="3" l="1"/>
  <c r="C40" i="3"/>
  <c r="B42" i="3" l="1"/>
  <c r="C41" i="3"/>
  <c r="B43" i="3" l="1"/>
  <c r="C42" i="3"/>
  <c r="B44" i="3" l="1"/>
  <c r="C43" i="3"/>
  <c r="B45" i="3" l="1"/>
  <c r="C44" i="3"/>
  <c r="B46" i="3" l="1"/>
  <c r="C45" i="3"/>
  <c r="B47" i="3" l="1"/>
  <c r="C46" i="3"/>
  <c r="B48" i="3" l="1"/>
  <c r="C47" i="3"/>
  <c r="B49" i="3" l="1"/>
  <c r="C48" i="3"/>
  <c r="B50" i="3" l="1"/>
  <c r="C49" i="3"/>
  <c r="B51" i="3" l="1"/>
  <c r="C50" i="3"/>
  <c r="B52" i="3" l="1"/>
  <c r="C51" i="3"/>
  <c r="B53" i="3" l="1"/>
  <c r="C52" i="3"/>
  <c r="B54" i="3" l="1"/>
  <c r="C53" i="3"/>
  <c r="B55" i="3" l="1"/>
  <c r="C54" i="3"/>
  <c r="B56" i="3" l="1"/>
  <c r="C55" i="3"/>
  <c r="B57" i="3" l="1"/>
  <c r="C56" i="3"/>
  <c r="B58" i="3" l="1"/>
  <c r="C57" i="3"/>
  <c r="B59" i="3" l="1"/>
  <c r="C58" i="3"/>
  <c r="B60" i="3" l="1"/>
  <c r="C59" i="3"/>
  <c r="B61" i="3" l="1"/>
  <c r="C60" i="3"/>
  <c r="B62" i="3" l="1"/>
  <c r="C61" i="3"/>
  <c r="B63" i="3" l="1"/>
  <c r="C62" i="3"/>
  <c r="B64" i="3" l="1"/>
  <c r="C63" i="3"/>
  <c r="B65" i="3" l="1"/>
  <c r="C64" i="3"/>
  <c r="B66" i="3" l="1"/>
  <c r="C65" i="3"/>
  <c r="B67" i="3" l="1"/>
  <c r="C66" i="3"/>
  <c r="B68" i="3" l="1"/>
  <c r="C67" i="3"/>
  <c r="B69" i="3" l="1"/>
  <c r="C68" i="3"/>
  <c r="B70" i="3" l="1"/>
  <c r="C69" i="3"/>
  <c r="B71" i="3" l="1"/>
  <c r="C70" i="3"/>
  <c r="B72" i="3" l="1"/>
  <c r="C71" i="3"/>
  <c r="B73" i="3" l="1"/>
  <c r="C72" i="3"/>
  <c r="B74" i="3" l="1"/>
  <c r="C73" i="3"/>
  <c r="B75" i="3" l="1"/>
  <c r="C74" i="3"/>
  <c r="B76" i="3" l="1"/>
  <c r="C75" i="3"/>
  <c r="B77" i="3" l="1"/>
  <c r="C76" i="3"/>
  <c r="B78" i="3" l="1"/>
  <c r="C77" i="3"/>
  <c r="B79" i="3" l="1"/>
  <c r="C78" i="3"/>
  <c r="B80" i="3" l="1"/>
  <c r="C79" i="3"/>
  <c r="B81" i="3" l="1"/>
  <c r="C80" i="3"/>
  <c r="B82" i="3" l="1"/>
  <c r="C81" i="3"/>
  <c r="B83" i="3" l="1"/>
  <c r="C82" i="3"/>
  <c r="B84" i="3" l="1"/>
  <c r="C83" i="3"/>
  <c r="B85" i="3" l="1"/>
  <c r="C84" i="3"/>
  <c r="B86" i="3" l="1"/>
  <c r="C85" i="3"/>
  <c r="B87" i="3" l="1"/>
  <c r="C86" i="3"/>
  <c r="B88" i="3" l="1"/>
  <c r="C87" i="3"/>
  <c r="B89" i="3" l="1"/>
  <c r="C88" i="3"/>
  <c r="B90" i="3" l="1"/>
  <c r="C89" i="3"/>
  <c r="B91" i="3" l="1"/>
  <c r="C90" i="3"/>
  <c r="B92" i="3" l="1"/>
  <c r="C91" i="3"/>
  <c r="B93" i="3" l="1"/>
  <c r="C92" i="3"/>
  <c r="B94" i="3" l="1"/>
  <c r="C93" i="3"/>
  <c r="B95" i="3" l="1"/>
  <c r="C94" i="3"/>
  <c r="B96" i="3" l="1"/>
  <c r="C95" i="3"/>
  <c r="B97" i="3" l="1"/>
  <c r="C96" i="3"/>
  <c r="B98" i="3" l="1"/>
  <c r="C97" i="3"/>
  <c r="B99" i="3" l="1"/>
  <c r="C98" i="3"/>
  <c r="B100" i="3" l="1"/>
  <c r="C99" i="3"/>
  <c r="B101" i="3" l="1"/>
  <c r="C100" i="3"/>
  <c r="B102" i="3" l="1"/>
  <c r="C101" i="3"/>
  <c r="B103" i="3" l="1"/>
  <c r="C102" i="3"/>
  <c r="B104" i="3" l="1"/>
  <c r="C103" i="3"/>
  <c r="I130" i="1" l="1"/>
  <c r="I127" i="1"/>
  <c r="I128" i="1"/>
  <c r="I115" i="1"/>
  <c r="I129" i="1"/>
  <c r="I126" i="1"/>
  <c r="I106" i="1"/>
  <c r="I94" i="1"/>
  <c r="I109" i="1"/>
  <c r="I111" i="1"/>
  <c r="I100" i="1"/>
  <c r="I112" i="1"/>
  <c r="I99" i="1"/>
  <c r="I95" i="1"/>
  <c r="I96" i="1"/>
  <c r="I108" i="1"/>
  <c r="I105" i="1"/>
  <c r="I101" i="1"/>
  <c r="I102" i="1"/>
  <c r="I104" i="1"/>
  <c r="I98" i="1"/>
  <c r="I107" i="1"/>
  <c r="I97" i="1"/>
  <c r="I110" i="1"/>
  <c r="I103" i="1"/>
  <c r="C104" i="3"/>
  <c r="I19" i="1"/>
  <c r="I76" i="1"/>
  <c r="I34" i="1"/>
  <c r="I30" i="1"/>
  <c r="I49" i="1"/>
  <c r="I67" i="1"/>
  <c r="I87" i="1"/>
  <c r="I56" i="1"/>
  <c r="I45" i="1"/>
  <c r="I23" i="1"/>
  <c r="I65" i="1"/>
  <c r="I62" i="1"/>
  <c r="I81" i="1"/>
  <c r="I61" i="1"/>
  <c r="I60" i="1"/>
  <c r="I17" i="1"/>
  <c r="I66" i="1"/>
  <c r="I50" i="1"/>
  <c r="I18" i="1"/>
  <c r="I71" i="1"/>
  <c r="I88" i="1"/>
  <c r="I77" i="1"/>
  <c r="I51" i="1"/>
  <c r="I83" i="1"/>
  <c r="I33" i="1"/>
  <c r="I78" i="1"/>
  <c r="I82" i="1"/>
  <c r="I92" i="1"/>
  <c r="I29" i="1"/>
  <c r="I35" i="1"/>
  <c r="I72" i="1"/>
  <c r="I24" i="1"/>
  <c r="I93" i="1"/>
  <c r="I55" i="1"/>
  <c r="I46" i="1"/>
  <c r="I44" i="1"/>
  <c r="I28" i="1"/>
  <c r="I48" i="1"/>
  <c r="I5" i="1"/>
  <c r="I73" i="1"/>
  <c r="I53" i="1"/>
  <c r="I31" i="1"/>
  <c r="I58" i="1"/>
  <c r="I74" i="1"/>
  <c r="I36" i="1"/>
  <c r="I63" i="1"/>
  <c r="I59" i="1"/>
  <c r="I16" i="1"/>
  <c r="I79" i="1"/>
  <c r="I70" i="1"/>
  <c r="I80" i="1"/>
  <c r="I54" i="1"/>
  <c r="I15" i="1"/>
  <c r="I64" i="1"/>
  <c r="I52" i="1"/>
  <c r="I47" i="1"/>
  <c r="I85" i="1"/>
  <c r="I57" i="1"/>
  <c r="I32" i="1"/>
  <c r="I75" i="1"/>
  <c r="I68" i="1"/>
  <c r="I89" i="1"/>
  <c r="I86" i="1"/>
  <c r="I90" i="1"/>
  <c r="I69" i="1"/>
  <c r="I91" i="1"/>
  <c r="I84" i="1"/>
  <c r="I20" i="1"/>
  <c r="I27" i="12" l="1"/>
  <c r="P27" i="12"/>
  <c r="L27" i="12"/>
  <c r="M27" i="12"/>
  <c r="G27" i="12"/>
  <c r="J27" i="12"/>
  <c r="F27" i="12"/>
  <c r="O27" i="12"/>
  <c r="O24" i="12"/>
  <c r="I24" i="12"/>
  <c r="J24" i="12"/>
  <c r="L24" i="12"/>
  <c r="G24" i="12"/>
  <c r="M24" i="12"/>
  <c r="F24" i="12"/>
  <c r="P24" i="12"/>
  <c r="L29" i="12"/>
  <c r="J29" i="12"/>
  <c r="P29" i="12"/>
  <c r="I29" i="12"/>
  <c r="F29" i="12"/>
  <c r="O29" i="12"/>
  <c r="G29" i="12"/>
  <c r="M29" i="12"/>
  <c r="O9" i="12"/>
  <c r="I9" i="12"/>
  <c r="F9" i="12"/>
  <c r="M9" i="12"/>
  <c r="G9" i="12"/>
  <c r="L9" i="12"/>
  <c r="P9" i="12"/>
  <c r="J9" i="12"/>
  <c r="M3" i="12"/>
  <c r="I3" i="12"/>
  <c r="J3" i="12"/>
  <c r="L3" i="12"/>
  <c r="F3" i="12"/>
  <c r="O3" i="12"/>
  <c r="G3" i="12"/>
  <c r="P3" i="12"/>
  <c r="L7" i="12"/>
  <c r="J7" i="12"/>
  <c r="F7" i="12"/>
  <c r="P7" i="12"/>
  <c r="G7" i="12"/>
  <c r="I7" i="12"/>
  <c r="O7" i="12"/>
  <c r="M7" i="12"/>
  <c r="O8" i="12"/>
  <c r="M8" i="12"/>
  <c r="P8" i="12"/>
  <c r="L8" i="12"/>
  <c r="G8" i="12"/>
  <c r="I8" i="12"/>
  <c r="J8" i="12"/>
  <c r="F8" i="12"/>
  <c r="J31" i="12"/>
  <c r="G31" i="12"/>
  <c r="P31" i="12"/>
  <c r="O31" i="12"/>
  <c r="L31" i="12"/>
  <c r="I31" i="12"/>
  <c r="F31" i="12"/>
  <c r="M31" i="12"/>
  <c r="O12" i="12"/>
  <c r="F12" i="12"/>
  <c r="G12" i="12"/>
  <c r="M12" i="12"/>
  <c r="J12" i="12"/>
  <c r="L12" i="12"/>
  <c r="I12" i="12"/>
  <c r="P12" i="12"/>
  <c r="J18" i="12"/>
  <c r="F18" i="12"/>
  <c r="O18" i="12"/>
  <c r="I18" i="12"/>
  <c r="G18" i="12"/>
  <c r="M18" i="12"/>
  <c r="P18" i="12"/>
  <c r="L18" i="12"/>
  <c r="J11" i="12"/>
  <c r="F11" i="12"/>
  <c r="G11" i="12"/>
  <c r="P11" i="12"/>
  <c r="I11" i="12"/>
  <c r="M11" i="12"/>
  <c r="O11" i="12"/>
  <c r="L11" i="12"/>
  <c r="M16" i="12"/>
  <c r="I16" i="12"/>
  <c r="O16" i="12"/>
  <c r="G16" i="12"/>
  <c r="P16" i="12"/>
  <c r="L16" i="12"/>
  <c r="F16" i="12"/>
  <c r="J16" i="12"/>
  <c r="F22" i="12"/>
  <c r="O22" i="12"/>
  <c r="I22" i="12"/>
  <c r="P22" i="12"/>
  <c r="M22" i="12"/>
  <c r="G22" i="12"/>
  <c r="J22" i="12"/>
  <c r="L22" i="12"/>
  <c r="L34" i="12"/>
  <c r="O34" i="12"/>
  <c r="I34" i="12"/>
  <c r="P34" i="12"/>
  <c r="M34" i="12"/>
  <c r="J34" i="12"/>
  <c r="G34" i="12"/>
  <c r="F34" i="12"/>
  <c r="G35" i="12"/>
  <c r="O35" i="12"/>
  <c r="F35" i="12"/>
  <c r="I35" i="12"/>
  <c r="P35" i="12"/>
  <c r="L35" i="12"/>
  <c r="J35" i="12"/>
  <c r="M35" i="12"/>
  <c r="O20" i="12"/>
  <c r="F20" i="12"/>
  <c r="P20" i="12"/>
  <c r="M20" i="12"/>
  <c r="J20" i="12"/>
  <c r="G20" i="12"/>
  <c r="L20" i="12"/>
  <c r="I20" i="12"/>
  <c r="P14" i="12"/>
  <c r="M14" i="12"/>
  <c r="G14" i="12"/>
  <c r="I14" i="12"/>
  <c r="J14" i="12"/>
  <c r="F14" i="12"/>
  <c r="O14" i="12"/>
  <c r="L14" i="12"/>
  <c r="F4" i="12"/>
  <c r="L4" i="12"/>
  <c r="M4" i="12"/>
  <c r="O4" i="12"/>
  <c r="I4" i="12"/>
  <c r="G4" i="12"/>
  <c r="J4" i="12"/>
  <c r="P4" i="12"/>
  <c r="G25" i="12"/>
  <c r="L25" i="12"/>
  <c r="O25" i="12"/>
  <c r="P25" i="12"/>
  <c r="F25" i="12"/>
  <c r="I25" i="12"/>
  <c r="J25" i="12"/>
  <c r="M25" i="12"/>
  <c r="O23" i="12"/>
  <c r="G23" i="12"/>
  <c r="L23" i="12"/>
  <c r="P23" i="12"/>
  <c r="M23" i="12"/>
  <c r="F23" i="12"/>
  <c r="J23" i="12"/>
  <c r="I23" i="12"/>
  <c r="G17" i="12"/>
  <c r="L17" i="12"/>
  <c r="P17" i="12"/>
  <c r="J17" i="12"/>
  <c r="F17" i="12"/>
  <c r="O17" i="12"/>
  <c r="I17" i="12"/>
  <c r="M17" i="12"/>
  <c r="J10" i="12"/>
  <c r="P10" i="12"/>
  <c r="I10" i="12"/>
  <c r="F10" i="12"/>
  <c r="O10" i="12"/>
  <c r="L10" i="12"/>
  <c r="G10" i="12"/>
  <c r="M10" i="12"/>
  <c r="O28" i="12"/>
  <c r="G28" i="12"/>
  <c r="M28" i="12"/>
  <c r="F28" i="12"/>
  <c r="P28" i="12"/>
  <c r="L28" i="12"/>
  <c r="J28" i="12"/>
  <c r="I28" i="12"/>
  <c r="P32" i="12"/>
  <c r="L32" i="12"/>
  <c r="I32" i="12"/>
  <c r="M32" i="12"/>
  <c r="G32" i="12"/>
  <c r="O32" i="12"/>
  <c r="F32" i="12"/>
  <c r="J32" i="12"/>
  <c r="L6" i="12"/>
  <c r="P6" i="12"/>
  <c r="F6" i="12"/>
  <c r="J6" i="12"/>
  <c r="I6" i="12"/>
  <c r="O6" i="12"/>
  <c r="G6" i="12"/>
  <c r="M6" i="12"/>
  <c r="L30" i="12"/>
  <c r="P30" i="12"/>
  <c r="G30" i="12"/>
  <c r="J30" i="12"/>
  <c r="O30" i="12"/>
  <c r="M30" i="12"/>
  <c r="F30" i="12"/>
  <c r="I30" i="12"/>
  <c r="J5" i="12"/>
  <c r="M5" i="12"/>
  <c r="P5" i="12"/>
  <c r="O5" i="12"/>
  <c r="F5" i="12"/>
  <c r="L5" i="12"/>
  <c r="G5" i="12"/>
  <c r="I5" i="12"/>
  <c r="P33" i="12"/>
  <c r="I33" i="12"/>
  <c r="M33" i="12"/>
  <c r="J33" i="12"/>
  <c r="L33" i="12"/>
  <c r="G33" i="12"/>
  <c r="O33" i="12"/>
  <c r="F33" i="12"/>
  <c r="M19" i="12"/>
  <c r="F19" i="12"/>
  <c r="P19" i="12"/>
  <c r="J19" i="12"/>
  <c r="G19" i="12"/>
  <c r="O19" i="12"/>
  <c r="I19" i="12"/>
  <c r="L19" i="12"/>
  <c r="L13" i="12"/>
  <c r="G13" i="12"/>
  <c r="I13" i="12"/>
  <c r="P13" i="12"/>
  <c r="J13" i="12"/>
  <c r="O13" i="12"/>
  <c r="M13" i="12"/>
  <c r="F13" i="12"/>
  <c r="O21" i="12"/>
  <c r="J21" i="12"/>
  <c r="I21" i="12"/>
  <c r="M21" i="12"/>
  <c r="F21" i="12"/>
  <c r="L21" i="12"/>
  <c r="P21" i="12"/>
  <c r="G21" i="12"/>
  <c r="M15" i="12"/>
  <c r="I15" i="12"/>
  <c r="O15" i="12"/>
  <c r="G15" i="12"/>
  <c r="J15" i="12"/>
  <c r="L15" i="12"/>
  <c r="F15" i="12"/>
  <c r="P15" i="12"/>
  <c r="J26" i="12"/>
  <c r="G26" i="12"/>
  <c r="F26" i="12"/>
  <c r="P26" i="12"/>
  <c r="L26" i="12"/>
  <c r="I26" i="12"/>
  <c r="O26" i="12"/>
  <c r="M26" i="12"/>
  <c r="L23" i="2"/>
  <c r="G23" i="2"/>
  <c r="P23" i="2"/>
  <c r="J23" i="2"/>
  <c r="O23" i="2"/>
  <c r="I23" i="2"/>
  <c r="M23" i="2"/>
  <c r="F23" i="2"/>
  <c r="J17" i="2"/>
  <c r="F17" i="2"/>
  <c r="P17" i="2"/>
  <c r="I17" i="2"/>
  <c r="M17" i="2"/>
  <c r="G17" i="2"/>
  <c r="O17" i="2"/>
  <c r="L17" i="2"/>
  <c r="F28" i="2"/>
  <c r="P28" i="2"/>
  <c r="I28" i="2"/>
  <c r="O28" i="2"/>
  <c r="M28" i="2"/>
  <c r="J28" i="2"/>
  <c r="G28" i="2"/>
  <c r="L28" i="2"/>
  <c r="P25" i="2"/>
  <c r="L25" i="2"/>
  <c r="O25" i="2"/>
  <c r="F25" i="2"/>
  <c r="I25" i="2"/>
  <c r="G25" i="2"/>
  <c r="J25" i="2"/>
  <c r="M25" i="2"/>
  <c r="M30" i="2"/>
  <c r="L30" i="2"/>
  <c r="I30" i="2"/>
  <c r="O30" i="2"/>
  <c r="G30" i="2"/>
  <c r="F30" i="2"/>
  <c r="J30" i="2"/>
  <c r="P30" i="2"/>
  <c r="L33" i="2"/>
  <c r="I33" i="2"/>
  <c r="O33" i="2"/>
  <c r="P33" i="2"/>
  <c r="M33" i="2"/>
  <c r="G33" i="2"/>
  <c r="F33" i="2"/>
  <c r="J33" i="2"/>
  <c r="P19" i="2"/>
  <c r="G19" i="2"/>
  <c r="O19" i="2"/>
  <c r="J19" i="2"/>
  <c r="M19" i="2"/>
  <c r="I19" i="2"/>
  <c r="L19" i="2"/>
  <c r="F19" i="2"/>
  <c r="M21" i="2"/>
  <c r="I21" i="2"/>
  <c r="O21" i="2"/>
  <c r="G21" i="2"/>
  <c r="L21" i="2"/>
  <c r="P21" i="2"/>
  <c r="J21" i="2"/>
  <c r="F21" i="2"/>
  <c r="I26" i="2"/>
  <c r="G26" i="2"/>
  <c r="L26" i="2"/>
  <c r="M26" i="2"/>
  <c r="F26" i="2"/>
  <c r="J26" i="2"/>
  <c r="P26" i="2"/>
  <c r="O26" i="2"/>
  <c r="P32" i="2"/>
  <c r="M32" i="2"/>
  <c r="L32" i="2"/>
  <c r="J32" i="2"/>
  <c r="O32" i="2"/>
  <c r="I32" i="2"/>
  <c r="F32" i="2"/>
  <c r="G32" i="2"/>
  <c r="G34" i="2"/>
  <c r="I34" i="2"/>
  <c r="M34" i="2"/>
  <c r="J34" i="2"/>
  <c r="P34" i="2"/>
  <c r="O34" i="2"/>
  <c r="F34" i="2"/>
  <c r="L34" i="2"/>
  <c r="G35" i="2"/>
  <c r="I35" i="2"/>
  <c r="L35" i="2"/>
  <c r="O35" i="2"/>
  <c r="P35" i="2"/>
  <c r="M35" i="2"/>
  <c r="F35" i="2"/>
  <c r="J35" i="2"/>
  <c r="F27" i="2"/>
  <c r="L27" i="2"/>
  <c r="G27" i="2"/>
  <c r="P27" i="2"/>
  <c r="J27" i="2"/>
  <c r="O27" i="2"/>
  <c r="I27" i="2"/>
  <c r="M27" i="2"/>
  <c r="F20" i="2"/>
  <c r="J20" i="2"/>
  <c r="M20" i="2"/>
  <c r="L20" i="2"/>
  <c r="I20" i="2"/>
  <c r="G20" i="2"/>
  <c r="P20" i="2"/>
  <c r="O20" i="2"/>
  <c r="G24" i="2"/>
  <c r="O24" i="2"/>
  <c r="F24" i="2"/>
  <c r="J24" i="2"/>
  <c r="I24" i="2"/>
  <c r="L24" i="2"/>
  <c r="P24" i="2"/>
  <c r="M24" i="2"/>
  <c r="G29" i="2"/>
  <c r="F29" i="2"/>
  <c r="M29" i="2"/>
  <c r="P29" i="2"/>
  <c r="J29" i="2"/>
  <c r="O29" i="2"/>
  <c r="I29" i="2"/>
  <c r="L29" i="2"/>
  <c r="O31" i="2"/>
  <c r="P31" i="2"/>
  <c r="G31" i="2"/>
  <c r="I31" i="2"/>
  <c r="F31" i="2"/>
  <c r="J31" i="2"/>
  <c r="M31" i="2"/>
  <c r="L31" i="2"/>
  <c r="L18" i="2"/>
  <c r="J18" i="2"/>
  <c r="P18" i="2"/>
  <c r="O18" i="2"/>
  <c r="G18" i="2"/>
  <c r="F18" i="2"/>
  <c r="I18" i="2"/>
  <c r="M18" i="2"/>
  <c r="F22" i="2"/>
  <c r="P22" i="2"/>
  <c r="G22" i="2"/>
  <c r="J22" i="2"/>
  <c r="I22" i="2"/>
  <c r="M22" i="2"/>
  <c r="L22" i="2"/>
  <c r="O22" i="2"/>
  <c r="O8" i="2"/>
  <c r="L8" i="2"/>
  <c r="J8" i="2"/>
  <c r="I8" i="2"/>
  <c r="G8" i="2"/>
  <c r="F8" i="2"/>
  <c r="P8" i="2"/>
  <c r="M8" i="2"/>
  <c r="O16" i="2"/>
  <c r="M16" i="2"/>
  <c r="I16" i="2"/>
  <c r="G16" i="2"/>
  <c r="F16" i="2"/>
  <c r="L16" i="2"/>
  <c r="J16" i="2"/>
  <c r="P16" i="2"/>
  <c r="G10" i="2"/>
  <c r="F10" i="2"/>
  <c r="I10" i="2"/>
  <c r="O10" i="2"/>
  <c r="L10" i="2"/>
  <c r="J10" i="2"/>
  <c r="M10" i="2"/>
  <c r="P10" i="2"/>
  <c r="L14" i="2"/>
  <c r="P14" i="2"/>
  <c r="F14" i="2"/>
  <c r="O14" i="2"/>
  <c r="G14" i="2"/>
  <c r="J14" i="2"/>
  <c r="M14" i="2"/>
  <c r="I14" i="2"/>
  <c r="F3" i="2"/>
  <c r="J3" i="2"/>
  <c r="M3" i="2"/>
  <c r="I3" i="2"/>
  <c r="O3" i="2"/>
  <c r="L3" i="2"/>
  <c r="P3" i="2"/>
  <c r="G3" i="2"/>
  <c r="P7" i="2"/>
  <c r="F7" i="2"/>
  <c r="O7" i="2"/>
  <c r="J7" i="2"/>
  <c r="I7" i="2"/>
  <c r="L7" i="2"/>
  <c r="M7" i="2"/>
  <c r="G7" i="2"/>
  <c r="J13" i="2"/>
  <c r="O13" i="2"/>
  <c r="P13" i="2"/>
  <c r="L13" i="2"/>
  <c r="I13" i="2"/>
  <c r="M13" i="2"/>
  <c r="F13" i="2"/>
  <c r="G13" i="2"/>
  <c r="G5" i="2"/>
  <c r="M5" i="2"/>
  <c r="F5" i="2"/>
  <c r="O5" i="2"/>
  <c r="J5" i="2"/>
  <c r="L5" i="2"/>
  <c r="P5" i="2"/>
  <c r="I5" i="2"/>
  <c r="G12" i="2"/>
  <c r="L12" i="2"/>
  <c r="M12" i="2"/>
  <c r="P12" i="2"/>
  <c r="J12" i="2"/>
  <c r="F12" i="2"/>
  <c r="O12" i="2"/>
  <c r="I12" i="2"/>
  <c r="P15" i="2"/>
  <c r="O15" i="2"/>
  <c r="G15" i="2"/>
  <c r="M15" i="2"/>
  <c r="L15" i="2"/>
  <c r="F15" i="2"/>
  <c r="I15" i="2"/>
  <c r="J15" i="2"/>
  <c r="G9" i="2"/>
  <c r="O9" i="2"/>
  <c r="L9" i="2"/>
  <c r="M9" i="2"/>
  <c r="F9" i="2"/>
  <c r="P9" i="2"/>
  <c r="I9" i="2"/>
  <c r="J9" i="2"/>
  <c r="G6" i="2"/>
  <c r="P6" i="2"/>
  <c r="J6" i="2"/>
  <c r="M6" i="2"/>
  <c r="F6" i="2"/>
  <c r="I6" i="2"/>
  <c r="L6" i="2"/>
  <c r="O6" i="2"/>
  <c r="P11" i="2"/>
  <c r="I11" i="2"/>
  <c r="J11" i="2"/>
  <c r="G11" i="2"/>
  <c r="L11" i="2"/>
  <c r="O11" i="2"/>
  <c r="F11" i="2"/>
  <c r="M11" i="2"/>
  <c r="M4" i="2"/>
  <c r="F4" i="2"/>
  <c r="O4" i="2"/>
  <c r="I4" i="2"/>
  <c r="G4" i="2"/>
  <c r="J4" i="2"/>
  <c r="P4" i="2"/>
  <c r="L4" i="2"/>
  <c r="A13" i="12" l="1"/>
  <c r="C19" i="12"/>
  <c r="B5" i="12"/>
  <c r="D5" i="12"/>
  <c r="A33" i="12"/>
  <c r="D4" i="12"/>
  <c r="C14" i="12"/>
  <c r="B14" i="12"/>
  <c r="B20" i="12"/>
  <c r="B35" i="12"/>
  <c r="A34" i="12"/>
  <c r="C22" i="12"/>
  <c r="C11" i="12"/>
  <c r="C18" i="12"/>
  <c r="B18" i="12"/>
  <c r="D31" i="12"/>
  <c r="A8" i="12"/>
  <c r="C8" i="12"/>
  <c r="C39" i="12"/>
  <c r="C145" i="12"/>
  <c r="C154" i="12"/>
  <c r="C112" i="12"/>
  <c r="C180" i="12"/>
  <c r="C178" i="12"/>
  <c r="C152" i="12"/>
  <c r="C135" i="12"/>
  <c r="C109" i="12"/>
  <c r="C55" i="12"/>
  <c r="C173" i="12"/>
  <c r="C89" i="12"/>
  <c r="C179" i="12"/>
  <c r="C108" i="12"/>
  <c r="C121" i="12"/>
  <c r="C65" i="12"/>
  <c r="C111" i="12"/>
  <c r="C132" i="12"/>
  <c r="C191" i="12"/>
  <c r="C120" i="12"/>
  <c r="C175" i="12"/>
  <c r="C68" i="12"/>
  <c r="C146" i="12"/>
  <c r="C80" i="12"/>
  <c r="C96" i="12"/>
  <c r="C192" i="12"/>
  <c r="C160" i="12"/>
  <c r="C161" i="12"/>
  <c r="C113" i="12"/>
  <c r="C85" i="12"/>
  <c r="C60" i="12"/>
  <c r="C93" i="12"/>
  <c r="C187" i="12"/>
  <c r="C115" i="12"/>
  <c r="C168" i="12"/>
  <c r="C92" i="12"/>
  <c r="C141" i="12"/>
  <c r="C71" i="12"/>
  <c r="C63" i="12"/>
  <c r="C174" i="12"/>
  <c r="C140" i="12"/>
  <c r="C143" i="12"/>
  <c r="C104" i="12"/>
  <c r="C137" i="12"/>
  <c r="C119" i="12"/>
  <c r="C48" i="12"/>
  <c r="C49" i="12"/>
  <c r="C130" i="12"/>
  <c r="C136" i="12"/>
  <c r="C147" i="12"/>
  <c r="C107" i="12"/>
  <c r="C195" i="12"/>
  <c r="C188" i="12"/>
  <c r="C167" i="12"/>
  <c r="C131" i="12"/>
  <c r="C76" i="12"/>
  <c r="C99" i="12"/>
  <c r="C181" i="12"/>
  <c r="C169" i="12"/>
  <c r="C148" i="12"/>
  <c r="C165" i="12"/>
  <c r="C138" i="12"/>
  <c r="C153" i="12"/>
  <c r="C129" i="12"/>
  <c r="C81" i="12"/>
  <c r="C40" i="12"/>
  <c r="C56" i="12"/>
  <c r="C51" i="12"/>
  <c r="C67" i="12"/>
  <c r="C197" i="12"/>
  <c r="C201" i="12"/>
  <c r="C190" i="12"/>
  <c r="C170" i="12"/>
  <c r="C78" i="12"/>
  <c r="C90" i="12"/>
  <c r="C70" i="12"/>
  <c r="C95" i="12"/>
  <c r="C59" i="12"/>
  <c r="C177" i="12"/>
  <c r="C150" i="12"/>
  <c r="C200" i="12"/>
  <c r="C144" i="12"/>
  <c r="C133" i="12"/>
  <c r="C88" i="12"/>
  <c r="C123" i="12"/>
  <c r="C77" i="12"/>
  <c r="C36" i="12"/>
  <c r="C69" i="12"/>
  <c r="C127" i="12"/>
  <c r="C42" i="12"/>
  <c r="C194" i="12"/>
  <c r="C198" i="12"/>
  <c r="C171" i="12"/>
  <c r="C126" i="12"/>
  <c r="C162" i="12"/>
  <c r="C74" i="12"/>
  <c r="C66" i="12"/>
  <c r="C110" i="12"/>
  <c r="C54" i="12"/>
  <c r="C128" i="12"/>
  <c r="C184" i="12"/>
  <c r="C53" i="12"/>
  <c r="C125" i="12"/>
  <c r="C182" i="12"/>
  <c r="C151" i="12"/>
  <c r="C87" i="12"/>
  <c r="C149" i="12"/>
  <c r="C72" i="12"/>
  <c r="C57" i="12"/>
  <c r="C41" i="12"/>
  <c r="C117" i="12"/>
  <c r="C91" i="12"/>
  <c r="C189" i="12"/>
  <c r="C185" i="12"/>
  <c r="C163" i="12"/>
  <c r="C102" i="12"/>
  <c r="C122" i="12"/>
  <c r="C79" i="12"/>
  <c r="C62" i="12"/>
  <c r="C98" i="12"/>
  <c r="C3" i="12"/>
  <c r="C172" i="12"/>
  <c r="C202" i="12"/>
  <c r="C94" i="12"/>
  <c r="C86" i="12"/>
  <c r="C164" i="12"/>
  <c r="C166" i="12"/>
  <c r="C100" i="12"/>
  <c r="C101" i="12"/>
  <c r="C43" i="12"/>
  <c r="C50" i="12"/>
  <c r="C44" i="12"/>
  <c r="C38" i="12"/>
  <c r="C118" i="12"/>
  <c r="C142" i="12"/>
  <c r="C196" i="12"/>
  <c r="C156" i="12"/>
  <c r="C75" i="12"/>
  <c r="C186" i="12"/>
  <c r="C106" i="12"/>
  <c r="C58" i="12"/>
  <c r="C176" i="12"/>
  <c r="C158" i="12"/>
  <c r="C134" i="12"/>
  <c r="C139" i="12"/>
  <c r="C84" i="12"/>
  <c r="C83" i="12"/>
  <c r="C97" i="12"/>
  <c r="C114" i="12"/>
  <c r="C116" i="12"/>
  <c r="C159" i="12"/>
  <c r="C105" i="12"/>
  <c r="C61" i="12"/>
  <c r="C124" i="12"/>
  <c r="C47" i="12"/>
  <c r="C52" i="12"/>
  <c r="C46" i="12"/>
  <c r="C193" i="12"/>
  <c r="C82" i="12"/>
  <c r="C199" i="12"/>
  <c r="C183" i="12"/>
  <c r="C157" i="12"/>
  <c r="C64" i="12"/>
  <c r="C73" i="12"/>
  <c r="C45" i="12"/>
  <c r="C155" i="12"/>
  <c r="C103" i="12"/>
  <c r="C37" i="12"/>
  <c r="B29" i="12"/>
  <c r="C24" i="12"/>
  <c r="D27" i="12"/>
  <c r="B30" i="12"/>
  <c r="B28" i="12"/>
  <c r="A10" i="12"/>
  <c r="B23" i="12"/>
  <c r="D26" i="12"/>
  <c r="A26" i="12"/>
  <c r="A15" i="12"/>
  <c r="D15" i="12"/>
  <c r="B21" i="12"/>
  <c r="B13" i="12"/>
  <c r="B19" i="12"/>
  <c r="D33" i="12"/>
  <c r="A30" i="12"/>
  <c r="A6" i="12"/>
  <c r="A32" i="12"/>
  <c r="B32" i="12"/>
  <c r="B10" i="12"/>
  <c r="B17" i="12"/>
  <c r="C23" i="12"/>
  <c r="D25" i="12"/>
  <c r="D14" i="12"/>
  <c r="C20" i="12"/>
  <c r="A35" i="12"/>
  <c r="B34" i="12"/>
  <c r="B22" i="12"/>
  <c r="A16" i="12"/>
  <c r="D16" i="12"/>
  <c r="D11" i="12"/>
  <c r="D18" i="12"/>
  <c r="B12" i="12"/>
  <c r="A31" i="12"/>
  <c r="D7" i="12"/>
  <c r="A7" i="12"/>
  <c r="A9" i="12"/>
  <c r="A24" i="12"/>
  <c r="A27" i="12"/>
  <c r="C27" i="12"/>
  <c r="A28" i="12"/>
  <c r="B26" i="12"/>
  <c r="C15" i="12"/>
  <c r="B15" i="12"/>
  <c r="C21" i="12"/>
  <c r="D13" i="12"/>
  <c r="D19" i="12"/>
  <c r="A19" i="12"/>
  <c r="B33" i="12"/>
  <c r="C5" i="12"/>
  <c r="D6" i="12"/>
  <c r="D32" i="12"/>
  <c r="C32" i="12"/>
  <c r="C28" i="12"/>
  <c r="C10" i="12"/>
  <c r="D17" i="12"/>
  <c r="C17" i="12"/>
  <c r="A23" i="12"/>
  <c r="B25" i="12"/>
  <c r="C25" i="12"/>
  <c r="C4" i="12"/>
  <c r="A14" i="12"/>
  <c r="A20" i="12"/>
  <c r="C35" i="12"/>
  <c r="D35" i="12"/>
  <c r="D34" i="12"/>
  <c r="D22" i="12"/>
  <c r="C16" i="12"/>
  <c r="B16" i="12"/>
  <c r="A11" i="12"/>
  <c r="A18" i="12"/>
  <c r="C12" i="12"/>
  <c r="A12" i="12"/>
  <c r="B31" i="12"/>
  <c r="B8" i="12"/>
  <c r="B7" i="12"/>
  <c r="D166" i="12"/>
  <c r="D186" i="12"/>
  <c r="D95" i="12"/>
  <c r="D132" i="12"/>
  <c r="D169" i="12"/>
  <c r="D85" i="12"/>
  <c r="D64" i="12"/>
  <c r="D62" i="12"/>
  <c r="D183" i="12"/>
  <c r="D199" i="12"/>
  <c r="D130" i="12"/>
  <c r="D68" i="12"/>
  <c r="D105" i="12"/>
  <c r="D142" i="12"/>
  <c r="D128" i="12"/>
  <c r="D137" i="12"/>
  <c r="D87" i="12"/>
  <c r="D172" i="12"/>
  <c r="D144" i="12"/>
  <c r="D99" i="12"/>
  <c r="D202" i="12"/>
  <c r="D37" i="12"/>
  <c r="D200" i="12"/>
  <c r="D140" i="12"/>
  <c r="D193" i="12"/>
  <c r="D86" i="12"/>
  <c r="D59" i="12"/>
  <c r="D111" i="12"/>
  <c r="D79" i="12"/>
  <c r="D70" i="12"/>
  <c r="D185" i="12"/>
  <c r="D195" i="12"/>
  <c r="D178" i="12"/>
  <c r="D58" i="12"/>
  <c r="D164" i="12"/>
  <c r="D152" i="12"/>
  <c r="D157" i="12"/>
  <c r="D191" i="12"/>
  <c r="D119" i="12"/>
  <c r="D153" i="12"/>
  <c r="D57" i="12"/>
  <c r="D39" i="12"/>
  <c r="D110" i="12"/>
  <c r="D113" i="12"/>
  <c r="D175" i="12"/>
  <c r="D148" i="12"/>
  <c r="D190" i="12"/>
  <c r="D182" i="12"/>
  <c r="D194" i="12"/>
  <c r="D179" i="12"/>
  <c r="D129" i="12"/>
  <c r="D84" i="12"/>
  <c r="D176" i="12"/>
  <c r="D184" i="12"/>
  <c r="D168" i="12"/>
  <c r="D97" i="12"/>
  <c r="D71" i="12"/>
  <c r="D160" i="12"/>
  <c r="D156" i="12"/>
  <c r="D124" i="12"/>
  <c r="D173" i="12"/>
  <c r="D72" i="12"/>
  <c r="D109" i="12"/>
  <c r="D133" i="12"/>
  <c r="D69" i="12"/>
  <c r="D53" i="12"/>
  <c r="D118" i="12"/>
  <c r="D77" i="12"/>
  <c r="D80" i="12"/>
  <c r="D102" i="12"/>
  <c r="D163" i="12"/>
  <c r="D66" i="12"/>
  <c r="D43" i="12"/>
  <c r="D101" i="12"/>
  <c r="D61" i="12"/>
  <c r="D44" i="12"/>
  <c r="D131" i="12"/>
  <c r="D170" i="12"/>
  <c r="D94" i="12"/>
  <c r="D122" i="12"/>
  <c r="D174" i="12"/>
  <c r="D198" i="12"/>
  <c r="D187" i="12"/>
  <c r="D180" i="12"/>
  <c r="D141" i="12"/>
  <c r="D83" i="12"/>
  <c r="D138" i="12"/>
  <c r="D65" i="12"/>
  <c r="D136" i="12"/>
  <c r="D123" i="12"/>
  <c r="D49" i="12"/>
  <c r="D41" i="12"/>
  <c r="D78" i="12"/>
  <c r="D143" i="12"/>
  <c r="D181" i="12"/>
  <c r="D103" i="12"/>
  <c r="D93" i="12"/>
  <c r="D106" i="12"/>
  <c r="D159" i="12"/>
  <c r="D98" i="12"/>
  <c r="D126" i="12"/>
  <c r="D189" i="12"/>
  <c r="D154" i="12"/>
  <c r="D67" i="12"/>
  <c r="D48" i="12"/>
  <c r="D104" i="12"/>
  <c r="D162" i="12"/>
  <c r="D75" i="12"/>
  <c r="D76" i="12"/>
  <c r="D92" i="12"/>
  <c r="D112" i="12"/>
  <c r="D167" i="12"/>
  <c r="D36" i="12"/>
  <c r="D96" i="12"/>
  <c r="D165" i="12"/>
  <c r="D91" i="12"/>
  <c r="D88" i="12"/>
  <c r="D100" i="12"/>
  <c r="D177" i="12"/>
  <c r="D149" i="12"/>
  <c r="D63" i="12"/>
  <c r="D52" i="12"/>
  <c r="D89" i="12"/>
  <c r="D108" i="12"/>
  <c r="D135" i="12"/>
  <c r="D196" i="12"/>
  <c r="D121" i="12"/>
  <c r="D3" i="12"/>
  <c r="D50" i="12"/>
  <c r="D192" i="12"/>
  <c r="D47" i="12"/>
  <c r="D42" i="12"/>
  <c r="D134" i="12"/>
  <c r="D145" i="12"/>
  <c r="D73" i="12"/>
  <c r="D90" i="12"/>
  <c r="D150" i="12"/>
  <c r="D158" i="12"/>
  <c r="D55" i="12"/>
  <c r="D60" i="12"/>
  <c r="D45" i="12"/>
  <c r="D155" i="12"/>
  <c r="D82" i="12"/>
  <c r="D201" i="12"/>
  <c r="D161" i="12"/>
  <c r="D115" i="12"/>
  <c r="D54" i="12"/>
  <c r="D139" i="12"/>
  <c r="D151" i="12"/>
  <c r="D171" i="12"/>
  <c r="D120" i="12"/>
  <c r="D81" i="12"/>
  <c r="D56" i="12"/>
  <c r="D147" i="12"/>
  <c r="D46" i="12"/>
  <c r="D146" i="12"/>
  <c r="D116" i="12"/>
  <c r="D107" i="12"/>
  <c r="D127" i="12"/>
  <c r="D51" i="12"/>
  <c r="D117" i="12"/>
  <c r="D38" i="12"/>
  <c r="D114" i="12"/>
  <c r="D188" i="12"/>
  <c r="D197" i="12"/>
  <c r="D74" i="12"/>
  <c r="D125" i="12"/>
  <c r="D40" i="12"/>
  <c r="B148" i="12"/>
  <c r="B186" i="12"/>
  <c r="B174" i="12"/>
  <c r="B113" i="12"/>
  <c r="B198" i="12"/>
  <c r="B118" i="12"/>
  <c r="B81" i="12"/>
  <c r="B182" i="12"/>
  <c r="B139" i="12"/>
  <c r="B109" i="12"/>
  <c r="B147" i="12"/>
  <c r="B95" i="12"/>
  <c r="B199" i="12"/>
  <c r="B162" i="12"/>
  <c r="B145" i="12"/>
  <c r="B155" i="12"/>
  <c r="B158" i="12"/>
  <c r="B79" i="12"/>
  <c r="B53" i="12"/>
  <c r="B42" i="12"/>
  <c r="B185" i="12"/>
  <c r="B184" i="12"/>
  <c r="B189" i="12"/>
  <c r="B146" i="12"/>
  <c r="B115" i="12"/>
  <c r="B202" i="12"/>
  <c r="B187" i="12"/>
  <c r="B166" i="12"/>
  <c r="B193" i="12"/>
  <c r="B183" i="12"/>
  <c r="B127" i="12"/>
  <c r="B133" i="12"/>
  <c r="B106" i="12"/>
  <c r="B110" i="12"/>
  <c r="B98" i="12"/>
  <c r="B154" i="12"/>
  <c r="B170" i="12"/>
  <c r="B200" i="12"/>
  <c r="B188" i="12"/>
  <c r="B157" i="12"/>
  <c r="B129" i="12"/>
  <c r="B107" i="12"/>
  <c r="B83" i="12"/>
  <c r="B77" i="12"/>
  <c r="B94" i="12"/>
  <c r="B125" i="12"/>
  <c r="B159" i="12"/>
  <c r="B169" i="12"/>
  <c r="B85" i="12"/>
  <c r="B63" i="12"/>
  <c r="B132" i="12"/>
  <c r="B51" i="12"/>
  <c r="B177" i="12"/>
  <c r="B114" i="12"/>
  <c r="B116" i="12"/>
  <c r="B140" i="12"/>
  <c r="B197" i="12"/>
  <c r="B151" i="12"/>
  <c r="B142" i="12"/>
  <c r="B128" i="12"/>
  <c r="B124" i="12"/>
  <c r="B71" i="12"/>
  <c r="B3" i="12"/>
  <c r="B100" i="12"/>
  <c r="B38" i="12"/>
  <c r="B64" i="12"/>
  <c r="B163" i="12"/>
  <c r="B164" i="12"/>
  <c r="B201" i="12"/>
  <c r="B153" i="12"/>
  <c r="B180" i="12"/>
  <c r="B137" i="12"/>
  <c r="B44" i="12"/>
  <c r="B161" i="12"/>
  <c r="B43" i="12"/>
  <c r="B117" i="12"/>
  <c r="B75" i="12"/>
  <c r="B74" i="12"/>
  <c r="B181" i="12"/>
  <c r="B69" i="12"/>
  <c r="B40" i="12"/>
  <c r="B87" i="12"/>
  <c r="B46" i="12"/>
  <c r="B90" i="12"/>
  <c r="B120" i="12"/>
  <c r="B56" i="12"/>
  <c r="B104" i="12"/>
  <c r="B194" i="12"/>
  <c r="B178" i="12"/>
  <c r="B173" i="12"/>
  <c r="B160" i="12"/>
  <c r="B144" i="12"/>
  <c r="B97" i="12"/>
  <c r="B82" i="12"/>
  <c r="B121" i="12"/>
  <c r="B168" i="12"/>
  <c r="B102" i="12"/>
  <c r="B103" i="12"/>
  <c r="B60" i="12"/>
  <c r="B73" i="12"/>
  <c r="B84" i="12"/>
  <c r="B88" i="12"/>
  <c r="B59" i="12"/>
  <c r="B47" i="12"/>
  <c r="B54" i="12"/>
  <c r="B167" i="12"/>
  <c r="B190" i="12"/>
  <c r="B134" i="12"/>
  <c r="B149" i="12"/>
  <c r="B70" i="12"/>
  <c r="B130" i="12"/>
  <c r="B195" i="12"/>
  <c r="B192" i="12"/>
  <c r="B165" i="12"/>
  <c r="B136" i="12"/>
  <c r="B191" i="12"/>
  <c r="B141" i="12"/>
  <c r="B126" i="12"/>
  <c r="B135" i="12"/>
  <c r="B131" i="12"/>
  <c r="B99" i="12"/>
  <c r="B41" i="12"/>
  <c r="B93" i="12"/>
  <c r="B68" i="12"/>
  <c r="B171" i="12"/>
  <c r="B52" i="12"/>
  <c r="B72" i="12"/>
  <c r="B196" i="12"/>
  <c r="B138" i="12"/>
  <c r="B67" i="12"/>
  <c r="B108" i="12"/>
  <c r="B111" i="12"/>
  <c r="B112" i="12"/>
  <c r="B50" i="12"/>
  <c r="B62" i="12"/>
  <c r="B143" i="12"/>
  <c r="B123" i="12"/>
  <c r="B122" i="12"/>
  <c r="B37" i="12"/>
  <c r="B91" i="12"/>
  <c r="B65" i="12"/>
  <c r="B80" i="12"/>
  <c r="B175" i="12"/>
  <c r="B36" i="12"/>
  <c r="B78" i="12"/>
  <c r="B76" i="12"/>
  <c r="B172" i="12"/>
  <c r="B45" i="12"/>
  <c r="B55" i="12"/>
  <c r="B48" i="12"/>
  <c r="B96" i="12"/>
  <c r="B156" i="12"/>
  <c r="B86" i="12"/>
  <c r="B58" i="12"/>
  <c r="B179" i="12"/>
  <c r="B152" i="12"/>
  <c r="B176" i="12"/>
  <c r="B150" i="12"/>
  <c r="B119" i="12"/>
  <c r="B105" i="12"/>
  <c r="B49" i="12"/>
  <c r="B89" i="12"/>
  <c r="B57" i="12"/>
  <c r="B61" i="12"/>
  <c r="B39" i="12"/>
  <c r="B66" i="12"/>
  <c r="B92" i="12"/>
  <c r="B101" i="12"/>
  <c r="C9" i="12"/>
  <c r="B9" i="12"/>
  <c r="D29" i="12"/>
  <c r="B24" i="12"/>
  <c r="C26" i="12"/>
  <c r="A21" i="12"/>
  <c r="D21" i="12"/>
  <c r="C13" i="12"/>
  <c r="C33" i="12"/>
  <c r="A5" i="12"/>
  <c r="D30" i="12"/>
  <c r="C30" i="12"/>
  <c r="B6" i="12"/>
  <c r="C6" i="12"/>
  <c r="D28" i="12"/>
  <c r="D10" i="12"/>
  <c r="A17" i="12"/>
  <c r="D23" i="12"/>
  <c r="A25" i="12"/>
  <c r="B4" i="12"/>
  <c r="A4" i="12"/>
  <c r="D20" i="12"/>
  <c r="C34" i="12"/>
  <c r="A22" i="12"/>
  <c r="B11" i="12"/>
  <c r="D12" i="12"/>
  <c r="C31" i="12"/>
  <c r="D8" i="12"/>
  <c r="C7" i="12"/>
  <c r="A113" i="12"/>
  <c r="A142" i="12"/>
  <c r="A139" i="12"/>
  <c r="A118" i="12"/>
  <c r="A132" i="12"/>
  <c r="A62" i="12"/>
  <c r="A198" i="12"/>
  <c r="A195" i="12"/>
  <c r="A145" i="12"/>
  <c r="A144" i="12"/>
  <c r="A37" i="12"/>
  <c r="A38" i="12"/>
  <c r="A90" i="12"/>
  <c r="A126" i="12"/>
  <c r="A185" i="12"/>
  <c r="A180" i="12"/>
  <c r="A189" i="12"/>
  <c r="A125" i="12"/>
  <c r="A109" i="12"/>
  <c r="A154" i="12"/>
  <c r="A190" i="12"/>
  <c r="A184" i="12"/>
  <c r="A105" i="12"/>
  <c r="A163" i="12"/>
  <c r="A192" i="12"/>
  <c r="A150" i="12"/>
  <c r="A110" i="12"/>
  <c r="A135" i="12"/>
  <c r="A124" i="12"/>
  <c r="A167" i="12"/>
  <c r="A63" i="12"/>
  <c r="A73" i="12"/>
  <c r="A171" i="12"/>
  <c r="A70" i="12"/>
  <c r="A140" i="12"/>
  <c r="A186" i="12"/>
  <c r="A194" i="12"/>
  <c r="A191" i="12"/>
  <c r="A78" i="12"/>
  <c r="A183" i="12"/>
  <c r="A130" i="12"/>
  <c r="A97" i="12"/>
  <c r="A166" i="12"/>
  <c r="A151" i="12"/>
  <c r="A149" i="12"/>
  <c r="A179" i="12"/>
  <c r="A158" i="12"/>
  <c r="A173" i="12"/>
  <c r="A52" i="12"/>
  <c r="A197" i="12"/>
  <c r="A178" i="12"/>
  <c r="A123" i="12"/>
  <c r="A98" i="12"/>
  <c r="A143" i="12"/>
  <c r="A199" i="12"/>
  <c r="A161" i="12"/>
  <c r="A101" i="12"/>
  <c r="A74" i="12"/>
  <c r="A196" i="12"/>
  <c r="A138" i="12"/>
  <c r="A120" i="12"/>
  <c r="A181" i="12"/>
  <c r="A102" i="12"/>
  <c r="A155" i="12"/>
  <c r="A146" i="12"/>
  <c r="A116" i="12"/>
  <c r="A85" i="12"/>
  <c r="A45" i="12"/>
  <c r="A75" i="12"/>
  <c r="A53" i="12"/>
  <c r="A160" i="12"/>
  <c r="A108" i="12"/>
  <c r="A164" i="12"/>
  <c r="A92" i="12"/>
  <c r="A84" i="12"/>
  <c r="A64" i="12"/>
  <c r="A48" i="12"/>
  <c r="A43" i="12"/>
  <c r="A193" i="12"/>
  <c r="A162" i="12"/>
  <c r="A174" i="12"/>
  <c r="A71" i="12"/>
  <c r="A201" i="12"/>
  <c r="A159" i="12"/>
  <c r="A188" i="12"/>
  <c r="A127" i="12"/>
  <c r="A60" i="12"/>
  <c r="A49" i="12"/>
  <c r="A50" i="12"/>
  <c r="A156" i="12"/>
  <c r="A104" i="12"/>
  <c r="A148" i="12"/>
  <c r="A76" i="12"/>
  <c r="A83" i="12"/>
  <c r="A51" i="12"/>
  <c r="A44" i="12"/>
  <c r="A39" i="12"/>
  <c r="A47" i="12"/>
  <c r="A187" i="12"/>
  <c r="A177" i="12"/>
  <c r="A169" i="12"/>
  <c r="A141" i="12"/>
  <c r="A114" i="12"/>
  <c r="A134" i="12"/>
  <c r="A129" i="12"/>
  <c r="A176" i="12"/>
  <c r="A54" i="12"/>
  <c r="A175" i="12"/>
  <c r="A121" i="12"/>
  <c r="A89" i="12"/>
  <c r="A65" i="12"/>
  <c r="A93" i="12"/>
  <c r="A72" i="12"/>
  <c r="A152" i="12"/>
  <c r="A100" i="12"/>
  <c r="A96" i="12"/>
  <c r="A115" i="12"/>
  <c r="A79" i="12"/>
  <c r="A99" i="12"/>
  <c r="A40" i="12"/>
  <c r="A3" i="12"/>
  <c r="A61" i="12"/>
  <c r="A86" i="12"/>
  <c r="A55" i="12"/>
  <c r="A172" i="12"/>
  <c r="A95" i="12"/>
  <c r="A128" i="12"/>
  <c r="A107" i="12"/>
  <c r="A91" i="12"/>
  <c r="A69" i="12"/>
  <c r="A58" i="12"/>
  <c r="A42" i="12"/>
  <c r="A136" i="12"/>
  <c r="A57" i="12"/>
  <c r="A68" i="12"/>
  <c r="A153" i="12"/>
  <c r="A59" i="12"/>
  <c r="A117" i="12"/>
  <c r="A46" i="12"/>
  <c r="A66" i="12"/>
  <c r="A80" i="12"/>
  <c r="A36" i="12"/>
  <c r="A200" i="12"/>
  <c r="A147" i="12"/>
  <c r="A157" i="12"/>
  <c r="A122" i="12"/>
  <c r="A82" i="12"/>
  <c r="A94" i="12"/>
  <c r="A77" i="12"/>
  <c r="A87" i="12"/>
  <c r="A41" i="12"/>
  <c r="A112" i="12"/>
  <c r="A168" i="12"/>
  <c r="A103" i="12"/>
  <c r="A182" i="12"/>
  <c r="A88" i="12"/>
  <c r="A170" i="12"/>
  <c r="A131" i="12"/>
  <c r="A133" i="12"/>
  <c r="A81" i="12"/>
  <c r="A67" i="12"/>
  <c r="A119" i="12"/>
  <c r="A56" i="12"/>
  <c r="A137" i="12"/>
  <c r="A202" i="12"/>
  <c r="A165" i="12"/>
  <c r="A106" i="12"/>
  <c r="A111" i="12"/>
  <c r="D9" i="12"/>
  <c r="A29" i="12"/>
  <c r="C29" i="12"/>
  <c r="D24" i="12"/>
  <c r="B27" i="12"/>
  <c r="B4" i="2"/>
  <c r="D6" i="2"/>
  <c r="C4" i="2"/>
  <c r="A6" i="2"/>
  <c r="B12" i="2"/>
  <c r="D5" i="2"/>
  <c r="B20" i="2"/>
  <c r="B109" i="2"/>
  <c r="B34" i="2"/>
  <c r="B3" i="2"/>
  <c r="B45" i="2"/>
  <c r="B181" i="2"/>
  <c r="B104" i="2"/>
  <c r="B58" i="2"/>
  <c r="B168" i="2"/>
  <c r="B188" i="2"/>
  <c r="B156" i="2"/>
  <c r="B193" i="2"/>
  <c r="B180" i="2"/>
  <c r="B112" i="2"/>
  <c r="B192" i="2"/>
  <c r="B63" i="2"/>
  <c r="B157" i="2"/>
  <c r="B148" i="2"/>
  <c r="B80" i="2"/>
  <c r="B116" i="2"/>
  <c r="B140" i="2"/>
  <c r="B128" i="2"/>
  <c r="B89" i="2"/>
  <c r="B196" i="2"/>
  <c r="B52" i="2"/>
  <c r="B98" i="2"/>
  <c r="B28" i="2"/>
  <c r="B33" i="2"/>
  <c r="B72" i="2"/>
  <c r="B23" i="2"/>
  <c r="B101" i="2"/>
  <c r="B183" i="2"/>
  <c r="B86" i="2"/>
  <c r="B179" i="2"/>
  <c r="B145" i="2"/>
  <c r="B37" i="2"/>
  <c r="B133" i="2"/>
  <c r="B197" i="2"/>
  <c r="B115" i="2"/>
  <c r="B77" i="2"/>
  <c r="B163" i="2"/>
  <c r="B152" i="2"/>
  <c r="B195" i="2"/>
  <c r="B22" i="2"/>
  <c r="B167" i="2"/>
  <c r="B61" i="2"/>
  <c r="B191" i="2"/>
  <c r="B125" i="2"/>
  <c r="B161" i="2"/>
  <c r="B154" i="2"/>
  <c r="B147" i="2"/>
  <c r="B95" i="2"/>
  <c r="B158" i="2"/>
  <c r="B175" i="2"/>
  <c r="B78" i="2"/>
  <c r="B57" i="2"/>
  <c r="B38" i="2"/>
  <c r="B186" i="2"/>
  <c r="B127" i="2"/>
  <c r="B177" i="2"/>
  <c r="B71" i="2"/>
  <c r="B41" i="2"/>
  <c r="B64" i="2"/>
  <c r="B117" i="2"/>
  <c r="B130" i="2"/>
  <c r="B150" i="2"/>
  <c r="B24" i="2"/>
  <c r="B26" i="2"/>
  <c r="B132" i="2"/>
  <c r="B170" i="2"/>
  <c r="B160" i="2"/>
  <c r="B25" i="2"/>
  <c r="B51" i="2"/>
  <c r="B106" i="2"/>
  <c r="B185" i="2"/>
  <c r="B82" i="2"/>
  <c r="B142" i="2"/>
  <c r="B68" i="2"/>
  <c r="B55" i="2"/>
  <c r="B110" i="2"/>
  <c r="B155" i="2"/>
  <c r="B153" i="2"/>
  <c r="B96" i="2"/>
  <c r="B165" i="2"/>
  <c r="B42" i="2"/>
  <c r="B81" i="2"/>
  <c r="B18" i="2"/>
  <c r="B62" i="2"/>
  <c r="B90" i="2"/>
  <c r="B19" i="2"/>
  <c r="B43" i="2"/>
  <c r="B21" i="2"/>
  <c r="B187" i="2"/>
  <c r="B151" i="2"/>
  <c r="B174" i="2"/>
  <c r="B199" i="2"/>
  <c r="B144" i="2"/>
  <c r="B171" i="2"/>
  <c r="B67" i="2"/>
  <c r="B201" i="2"/>
  <c r="B70" i="2"/>
  <c r="B190" i="2"/>
  <c r="B121" i="2"/>
  <c r="B173" i="2"/>
  <c r="B60" i="2"/>
  <c r="B27" i="2"/>
  <c r="B108" i="2"/>
  <c r="B36" i="2"/>
  <c r="B48" i="2"/>
  <c r="B76" i="2"/>
  <c r="B172" i="2"/>
  <c r="B32" i="2"/>
  <c r="B97" i="2"/>
  <c r="B88" i="2"/>
  <c r="B107" i="2"/>
  <c r="B169" i="2"/>
  <c r="B53" i="2"/>
  <c r="B184" i="2"/>
  <c r="B65" i="2"/>
  <c r="B136" i="2"/>
  <c r="B119" i="2"/>
  <c r="B134" i="2"/>
  <c r="B114" i="2"/>
  <c r="B30" i="2"/>
  <c r="B176" i="2"/>
  <c r="B35" i="2"/>
  <c r="B194" i="2"/>
  <c r="B39" i="2"/>
  <c r="B146" i="2"/>
  <c r="B91" i="2"/>
  <c r="B162" i="2"/>
  <c r="B131" i="2"/>
  <c r="B50" i="2"/>
  <c r="B102" i="2"/>
  <c r="B69" i="2"/>
  <c r="B129" i="2"/>
  <c r="B79" i="2"/>
  <c r="B85" i="2"/>
  <c r="B31" i="2"/>
  <c r="B54" i="2"/>
  <c r="B111" i="2"/>
  <c r="B118" i="2"/>
  <c r="B202" i="2"/>
  <c r="B198" i="2"/>
  <c r="B126" i="2"/>
  <c r="B178" i="2"/>
  <c r="B92" i="2"/>
  <c r="B84" i="2"/>
  <c r="B182" i="2"/>
  <c r="B73" i="2"/>
  <c r="B87" i="2"/>
  <c r="B143" i="2"/>
  <c r="B74" i="2"/>
  <c r="B189" i="2"/>
  <c r="B137" i="2"/>
  <c r="B122" i="2"/>
  <c r="B93" i="2"/>
  <c r="B75" i="2"/>
  <c r="B56" i="2"/>
  <c r="B49" i="2"/>
  <c r="B46" i="2"/>
  <c r="B83" i="2"/>
  <c r="B29" i="2"/>
  <c r="B141" i="2"/>
  <c r="B149" i="2"/>
  <c r="B47" i="2"/>
  <c r="B138" i="2"/>
  <c r="B100" i="2"/>
  <c r="B17" i="2"/>
  <c r="B94" i="2"/>
  <c r="B123" i="2"/>
  <c r="B135" i="2"/>
  <c r="B99" i="2"/>
  <c r="B139" i="2"/>
  <c r="B103" i="2"/>
  <c r="B44" i="2"/>
  <c r="B66" i="2"/>
  <c r="B113" i="2"/>
  <c r="B124" i="2"/>
  <c r="B120" i="2"/>
  <c r="B40" i="2"/>
  <c r="B59" i="2"/>
  <c r="B166" i="2"/>
  <c r="B164" i="2"/>
  <c r="B159" i="2"/>
  <c r="B105" i="2"/>
  <c r="B200" i="2"/>
  <c r="B8" i="2"/>
  <c r="D4" i="2"/>
  <c r="A11" i="2"/>
  <c r="C6" i="2"/>
  <c r="B9" i="2"/>
  <c r="C9" i="2"/>
  <c r="B15" i="2"/>
  <c r="D12" i="2"/>
  <c r="A5" i="2"/>
  <c r="A13" i="2"/>
  <c r="D7" i="2"/>
  <c r="A14" i="2"/>
  <c r="B10" i="2"/>
  <c r="B16" i="2"/>
  <c r="C13" i="2"/>
  <c r="B14" i="2"/>
  <c r="D14" i="2"/>
  <c r="D10" i="2"/>
  <c r="A4" i="2"/>
  <c r="D11" i="2"/>
  <c r="B11" i="2"/>
  <c r="B6" i="2"/>
  <c r="D9" i="2"/>
  <c r="A15" i="2"/>
  <c r="D15" i="2"/>
  <c r="A12" i="2"/>
  <c r="C12" i="2"/>
  <c r="C5" i="2"/>
  <c r="D13" i="2"/>
  <c r="C7" i="2"/>
  <c r="A7" i="2"/>
  <c r="C40" i="2"/>
  <c r="C22" i="2"/>
  <c r="C136" i="2"/>
  <c r="C110" i="2"/>
  <c r="C79" i="2"/>
  <c r="C133" i="2"/>
  <c r="C70" i="2"/>
  <c r="C52" i="2"/>
  <c r="C122" i="2"/>
  <c r="C28" i="2"/>
  <c r="C89" i="2"/>
  <c r="C32" i="2"/>
  <c r="C157" i="2"/>
  <c r="C119" i="2"/>
  <c r="C151" i="2"/>
  <c r="C158" i="2"/>
  <c r="C141" i="2"/>
  <c r="C74" i="2"/>
  <c r="C80" i="2"/>
  <c r="C130" i="2"/>
  <c r="C109" i="2"/>
  <c r="C199" i="2"/>
  <c r="C39" i="2"/>
  <c r="C182" i="2"/>
  <c r="C163" i="2"/>
  <c r="C137" i="2"/>
  <c r="C73" i="2"/>
  <c r="C113" i="2"/>
  <c r="C101" i="2"/>
  <c r="C72" i="2"/>
  <c r="C127" i="2"/>
  <c r="C44" i="2"/>
  <c r="C146" i="2"/>
  <c r="C60" i="2"/>
  <c r="C47" i="2"/>
  <c r="C123" i="2"/>
  <c r="C99" i="2"/>
  <c r="C118" i="2"/>
  <c r="C59" i="2"/>
  <c r="C97" i="2"/>
  <c r="C46" i="2"/>
  <c r="C51" i="2"/>
  <c r="C189" i="2"/>
  <c r="C179" i="2"/>
  <c r="C25" i="2"/>
  <c r="C171" i="2"/>
  <c r="C197" i="2"/>
  <c r="C148" i="2"/>
  <c r="C66" i="2"/>
  <c r="C24" i="2"/>
  <c r="C142" i="2"/>
  <c r="C53" i="2"/>
  <c r="C173" i="2"/>
  <c r="C102" i="2"/>
  <c r="C55" i="2"/>
  <c r="C154" i="2"/>
  <c r="C87" i="2"/>
  <c r="C120" i="2"/>
  <c r="C29" i="2"/>
  <c r="C181" i="2"/>
  <c r="C198" i="2"/>
  <c r="C42" i="2"/>
  <c r="C190" i="2"/>
  <c r="C38" i="2"/>
  <c r="C26" i="2"/>
  <c r="C167" i="2"/>
  <c r="C162" i="2"/>
  <c r="C188" i="2"/>
  <c r="C69" i="2"/>
  <c r="C48" i="2"/>
  <c r="C106" i="2"/>
  <c r="C191" i="2"/>
  <c r="C20" i="2"/>
  <c r="C185" i="2"/>
  <c r="C27" i="2"/>
  <c r="C86" i="2"/>
  <c r="C128" i="2"/>
  <c r="C21" i="2"/>
  <c r="C30" i="2"/>
  <c r="C178" i="2"/>
  <c r="C187" i="2"/>
  <c r="C56" i="2"/>
  <c r="C85" i="2"/>
  <c r="C180" i="2"/>
  <c r="C170" i="2"/>
  <c r="C147" i="2"/>
  <c r="C17" i="2"/>
  <c r="C124" i="2"/>
  <c r="C107" i="2"/>
  <c r="C129" i="2"/>
  <c r="C145" i="2"/>
  <c r="C105" i="2"/>
  <c r="C19" i="2"/>
  <c r="C3" i="2"/>
  <c r="C125" i="2"/>
  <c r="C96" i="2"/>
  <c r="C192" i="2"/>
  <c r="C174" i="2"/>
  <c r="C104" i="2"/>
  <c r="C140" i="2"/>
  <c r="C134" i="2"/>
  <c r="C135" i="2"/>
  <c r="C186" i="2"/>
  <c r="C58" i="2"/>
  <c r="C156" i="2"/>
  <c r="C57" i="2"/>
  <c r="C34" i="2"/>
  <c r="C76" i="2"/>
  <c r="C94" i="2"/>
  <c r="C108" i="2"/>
  <c r="C150" i="2"/>
  <c r="C172" i="2"/>
  <c r="C62" i="2"/>
  <c r="C194" i="2"/>
  <c r="C63" i="2"/>
  <c r="C81" i="2"/>
  <c r="C184" i="2"/>
  <c r="C75" i="2"/>
  <c r="C200" i="2"/>
  <c r="C144" i="2"/>
  <c r="C67" i="2"/>
  <c r="C43" i="2"/>
  <c r="C112" i="2"/>
  <c r="C68" i="2"/>
  <c r="C65" i="2"/>
  <c r="C82" i="2"/>
  <c r="C196" i="2"/>
  <c r="C121" i="2"/>
  <c r="C18" i="2"/>
  <c r="C131" i="2"/>
  <c r="C161" i="2"/>
  <c r="C49" i="2"/>
  <c r="C35" i="2"/>
  <c r="C153" i="2"/>
  <c r="C175" i="2"/>
  <c r="C159" i="2"/>
  <c r="C91" i="2"/>
  <c r="C160" i="2"/>
  <c r="C115" i="2"/>
  <c r="C143" i="2"/>
  <c r="C149" i="2"/>
  <c r="C45" i="2"/>
  <c r="C116" i="2"/>
  <c r="C54" i="2"/>
  <c r="C177" i="2"/>
  <c r="C111" i="2"/>
  <c r="C93" i="2"/>
  <c r="C138" i="2"/>
  <c r="C37" i="2"/>
  <c r="C92" i="2"/>
  <c r="C201" i="2"/>
  <c r="C193" i="2"/>
  <c r="C71" i="2"/>
  <c r="C50" i="2"/>
  <c r="C41" i="2"/>
  <c r="C64" i="2"/>
  <c r="C77" i="2"/>
  <c r="C23" i="2"/>
  <c r="C84" i="2"/>
  <c r="C83" i="2"/>
  <c r="C31" i="2"/>
  <c r="C103" i="2"/>
  <c r="C202" i="2"/>
  <c r="C95" i="2"/>
  <c r="C78" i="2"/>
  <c r="C166" i="2"/>
  <c r="C168" i="2"/>
  <c r="C126" i="2"/>
  <c r="C98" i="2"/>
  <c r="C165" i="2"/>
  <c r="C100" i="2"/>
  <c r="C88" i="2"/>
  <c r="C152" i="2"/>
  <c r="C195" i="2"/>
  <c r="C155" i="2"/>
  <c r="C117" i="2"/>
  <c r="C132" i="2"/>
  <c r="C183" i="2"/>
  <c r="C176" i="2"/>
  <c r="C36" i="2"/>
  <c r="C114" i="2"/>
  <c r="C164" i="2"/>
  <c r="C33" i="2"/>
  <c r="C169" i="2"/>
  <c r="C139" i="2"/>
  <c r="C61" i="2"/>
  <c r="C90" i="2"/>
  <c r="A10" i="2"/>
  <c r="C16" i="2"/>
  <c r="A8" i="2"/>
  <c r="C8" i="2"/>
  <c r="B5" i="2"/>
  <c r="C11" i="2"/>
  <c r="A9" i="2"/>
  <c r="C15" i="2"/>
  <c r="B13" i="2"/>
  <c r="B7" i="2"/>
  <c r="D108" i="2"/>
  <c r="D42" i="2"/>
  <c r="D190" i="2"/>
  <c r="D114" i="2"/>
  <c r="D101" i="2"/>
  <c r="D34" i="2"/>
  <c r="D72" i="2"/>
  <c r="D25" i="2"/>
  <c r="D45" i="2"/>
  <c r="D133" i="2"/>
  <c r="D38" i="2"/>
  <c r="D182" i="2"/>
  <c r="D140" i="2"/>
  <c r="D57" i="2"/>
  <c r="D174" i="2"/>
  <c r="D130" i="2"/>
  <c r="D84" i="2"/>
  <c r="D53" i="2"/>
  <c r="D100" i="2"/>
  <c r="D131" i="2"/>
  <c r="D48" i="2"/>
  <c r="D95" i="2"/>
  <c r="D156" i="2"/>
  <c r="D166" i="2"/>
  <c r="D172" i="2"/>
  <c r="D94" i="2"/>
  <c r="D88" i="2"/>
  <c r="D146" i="2"/>
  <c r="D40" i="2"/>
  <c r="D73" i="2"/>
  <c r="D126" i="2"/>
  <c r="D30" i="2"/>
  <c r="D178" i="2"/>
  <c r="D116" i="2"/>
  <c r="D65" i="2"/>
  <c r="D124" i="2"/>
  <c r="D136" i="2"/>
  <c r="D120" i="2"/>
  <c r="D196" i="2"/>
  <c r="D118" i="2"/>
  <c r="D24" i="2"/>
  <c r="D20" i="2"/>
  <c r="D110" i="2"/>
  <c r="D62" i="2"/>
  <c r="D194" i="2"/>
  <c r="D22" i="2"/>
  <c r="D37" i="2"/>
  <c r="D23" i="2"/>
  <c r="D129" i="2"/>
  <c r="D144" i="2"/>
  <c r="D151" i="2"/>
  <c r="D164" i="2"/>
  <c r="D104" i="2"/>
  <c r="D181" i="2"/>
  <c r="D60" i="2"/>
  <c r="D26" i="2"/>
  <c r="D86" i="2"/>
  <c r="D97" i="2"/>
  <c r="D168" i="2"/>
  <c r="D148" i="2"/>
  <c r="D134" i="2"/>
  <c r="D80" i="2"/>
  <c r="D58" i="2"/>
  <c r="D141" i="2"/>
  <c r="D74" i="2"/>
  <c r="D33" i="2"/>
  <c r="D179" i="2"/>
  <c r="D135" i="2"/>
  <c r="D165" i="2"/>
  <c r="D153" i="2"/>
  <c r="D64" i="2"/>
  <c r="D51" i="2"/>
  <c r="D77" i="2"/>
  <c r="D163" i="2"/>
  <c r="D41" i="2"/>
  <c r="D201" i="2"/>
  <c r="D145" i="2"/>
  <c r="D39" i="2"/>
  <c r="D89" i="2"/>
  <c r="D107" i="2"/>
  <c r="D90" i="2"/>
  <c r="D186" i="2"/>
  <c r="D199" i="2"/>
  <c r="D103" i="2"/>
  <c r="D191" i="2"/>
  <c r="D159" i="2"/>
  <c r="D158" i="2"/>
  <c r="D180" i="2"/>
  <c r="D188" i="2"/>
  <c r="D46" i="2"/>
  <c r="D150" i="2"/>
  <c r="D184" i="2"/>
  <c r="D98" i="2"/>
  <c r="D66" i="2"/>
  <c r="D67" i="2"/>
  <c r="D31" i="2"/>
  <c r="D50" i="2"/>
  <c r="D52" i="2"/>
  <c r="D106" i="2"/>
  <c r="D35" i="2"/>
  <c r="D93" i="2"/>
  <c r="D187" i="2"/>
  <c r="D70" i="2"/>
  <c r="D81" i="2"/>
  <c r="D112" i="2"/>
  <c r="D87" i="2"/>
  <c r="D177" i="2"/>
  <c r="D173" i="2"/>
  <c r="D83" i="2"/>
  <c r="D55" i="2"/>
  <c r="D189" i="2"/>
  <c r="D155" i="2"/>
  <c r="D137" i="2"/>
  <c r="D147" i="2"/>
  <c r="D28" i="2"/>
  <c r="D91" i="2"/>
  <c r="D105" i="2"/>
  <c r="D195" i="2"/>
  <c r="D61" i="2"/>
  <c r="D183" i="2"/>
  <c r="D82" i="2"/>
  <c r="D54" i="2"/>
  <c r="D109" i="2"/>
  <c r="D132" i="2"/>
  <c r="D152" i="2"/>
  <c r="D78" i="2"/>
  <c r="D162" i="2"/>
  <c r="D92" i="2"/>
  <c r="D202" i="2"/>
  <c r="D127" i="2"/>
  <c r="D27" i="2"/>
  <c r="D96" i="2"/>
  <c r="D138" i="2"/>
  <c r="D47" i="2"/>
  <c r="D75" i="2"/>
  <c r="D200" i="2"/>
  <c r="D143" i="2"/>
  <c r="D157" i="2"/>
  <c r="D176" i="2"/>
  <c r="D99" i="2"/>
  <c r="D79" i="2"/>
  <c r="D192" i="2"/>
  <c r="D175" i="2"/>
  <c r="D119" i="2"/>
  <c r="D56" i="2"/>
  <c r="D36" i="2"/>
  <c r="D69" i="2"/>
  <c r="D197" i="2"/>
  <c r="D63" i="2"/>
  <c r="D21" i="2"/>
  <c r="D169" i="2"/>
  <c r="D117" i="2"/>
  <c r="D161" i="2"/>
  <c r="D29" i="2"/>
  <c r="D149" i="2"/>
  <c r="D17" i="2"/>
  <c r="D111" i="2"/>
  <c r="D19" i="2"/>
  <c r="D121" i="2"/>
  <c r="D59" i="2"/>
  <c r="D193" i="2"/>
  <c r="D44" i="2"/>
  <c r="D18" i="2"/>
  <c r="D198" i="2"/>
  <c r="D160" i="2"/>
  <c r="D185" i="2"/>
  <c r="D115" i="2"/>
  <c r="D171" i="2"/>
  <c r="D113" i="2"/>
  <c r="D128" i="2"/>
  <c r="D3" i="2"/>
  <c r="D76" i="2"/>
  <c r="D125" i="2"/>
  <c r="D170" i="2"/>
  <c r="D167" i="2"/>
  <c r="D123" i="2"/>
  <c r="D102" i="2"/>
  <c r="D68" i="2"/>
  <c r="D49" i="2"/>
  <c r="D71" i="2"/>
  <c r="D154" i="2"/>
  <c r="D142" i="2"/>
  <c r="D139" i="2"/>
  <c r="D85" i="2"/>
  <c r="D43" i="2"/>
  <c r="D32" i="2"/>
  <c r="D122" i="2"/>
  <c r="A89" i="2"/>
  <c r="A35" i="2"/>
  <c r="A93" i="2"/>
  <c r="A22" i="2"/>
  <c r="A46" i="2"/>
  <c r="A39" i="2"/>
  <c r="A116" i="2"/>
  <c r="A169" i="2"/>
  <c r="A146" i="2"/>
  <c r="A40" i="2"/>
  <c r="A110" i="2"/>
  <c r="A164" i="2"/>
  <c r="A3" i="2"/>
  <c r="A167" i="2"/>
  <c r="A124" i="2"/>
  <c r="A197" i="2"/>
  <c r="A122" i="2"/>
  <c r="A194" i="2"/>
  <c r="A81" i="2"/>
  <c r="A131" i="2"/>
  <c r="A183" i="2"/>
  <c r="A112" i="2"/>
  <c r="A195" i="2"/>
  <c r="A21" i="2"/>
  <c r="A36" i="2"/>
  <c r="A111" i="2"/>
  <c r="A97" i="2"/>
  <c r="A200" i="2"/>
  <c r="A173" i="2"/>
  <c r="A18" i="2"/>
  <c r="A175" i="2"/>
  <c r="A123" i="2"/>
  <c r="A62" i="2"/>
  <c r="A85" i="2"/>
  <c r="A52" i="2"/>
  <c r="A198" i="2"/>
  <c r="A174" i="2"/>
  <c r="A191" i="2"/>
  <c r="A136" i="2"/>
  <c r="A196" i="2"/>
  <c r="A78" i="2"/>
  <c r="A30" i="2"/>
  <c r="A162" i="2"/>
  <c r="A33" i="2"/>
  <c r="A57" i="2"/>
  <c r="A96" i="2"/>
  <c r="A19" i="2"/>
  <c r="A44" i="2"/>
  <c r="A69" i="2"/>
  <c r="A143" i="2"/>
  <c r="A61" i="2"/>
  <c r="A132" i="2"/>
  <c r="A87" i="2"/>
  <c r="A165" i="2"/>
  <c r="A29" i="2"/>
  <c r="A38" i="2"/>
  <c r="A170" i="2"/>
  <c r="A98" i="2"/>
  <c r="A77" i="2"/>
  <c r="A82" i="2"/>
  <c r="A80" i="2"/>
  <c r="A34" i="2"/>
  <c r="A145" i="2"/>
  <c r="A24" i="2"/>
  <c r="A171" i="2"/>
  <c r="A184" i="2"/>
  <c r="A139" i="2"/>
  <c r="A41" i="2"/>
  <c r="A101" i="2"/>
  <c r="A64" i="2"/>
  <c r="A45" i="2"/>
  <c r="A103" i="2"/>
  <c r="A107" i="2"/>
  <c r="A86" i="2"/>
  <c r="A166" i="2"/>
  <c r="A88" i="2"/>
  <c r="A60" i="2"/>
  <c r="A133" i="2"/>
  <c r="A58" i="2"/>
  <c r="A141" i="2"/>
  <c r="A99" i="2"/>
  <c r="A91" i="2"/>
  <c r="A152" i="2"/>
  <c r="A192" i="2"/>
  <c r="A76" i="2"/>
  <c r="A56" i="2"/>
  <c r="A148" i="2"/>
  <c r="A199" i="2"/>
  <c r="A158" i="2"/>
  <c r="A120" i="2"/>
  <c r="A168" i="2"/>
  <c r="A105" i="2"/>
  <c r="A193" i="2"/>
  <c r="A189" i="2"/>
  <c r="A50" i="2"/>
  <c r="A54" i="2"/>
  <c r="A27" i="2"/>
  <c r="A155" i="2"/>
  <c r="A144" i="2"/>
  <c r="A151" i="2"/>
  <c r="A104" i="2"/>
  <c r="A70" i="2"/>
  <c r="A187" i="2"/>
  <c r="A142" i="2"/>
  <c r="A67" i="2"/>
  <c r="A25" i="2"/>
  <c r="A53" i="2"/>
  <c r="A108" i="2"/>
  <c r="A48" i="2"/>
  <c r="A161" i="2"/>
  <c r="A178" i="2"/>
  <c r="A149" i="2"/>
  <c r="A73" i="2"/>
  <c r="A182" i="2"/>
  <c r="A71" i="2"/>
  <c r="A159" i="2"/>
  <c r="A75" i="2"/>
  <c r="A90" i="2"/>
  <c r="A37" i="2"/>
  <c r="A125" i="2"/>
  <c r="A176" i="2"/>
  <c r="A65" i="2"/>
  <c r="A135" i="2"/>
  <c r="A138" i="2"/>
  <c r="A181" i="2"/>
  <c r="A186" i="2"/>
  <c r="A49" i="2"/>
  <c r="A94" i="2"/>
  <c r="A160" i="2"/>
  <c r="A140" i="2"/>
  <c r="A134" i="2"/>
  <c r="A154" i="2"/>
  <c r="A72" i="2"/>
  <c r="A92" i="2"/>
  <c r="A66" i="2"/>
  <c r="A68" i="2"/>
  <c r="A63" i="2"/>
  <c r="A163" i="2"/>
  <c r="A102" i="2"/>
  <c r="A117" i="2"/>
  <c r="A153" i="2"/>
  <c r="A28" i="2"/>
  <c r="A177" i="2"/>
  <c r="A202" i="2"/>
  <c r="A201" i="2"/>
  <c r="A156" i="2"/>
  <c r="A179" i="2"/>
  <c r="A188" i="2"/>
  <c r="A17" i="2"/>
  <c r="A137" i="2"/>
  <c r="A32" i="2"/>
  <c r="A190" i="2"/>
  <c r="A79" i="2"/>
  <c r="A180" i="2"/>
  <c r="A157" i="2"/>
  <c r="A95" i="2"/>
  <c r="A74" i="2"/>
  <c r="A43" i="2"/>
  <c r="A84" i="2"/>
  <c r="A129" i="2"/>
  <c r="A147" i="2"/>
  <c r="A128" i="2"/>
  <c r="A113" i="2"/>
  <c r="A106" i="2"/>
  <c r="A109" i="2"/>
  <c r="A150" i="2"/>
  <c r="A83" i="2"/>
  <c r="A100" i="2"/>
  <c r="A185" i="2"/>
  <c r="A26" i="2"/>
  <c r="A126" i="2"/>
  <c r="A47" i="2"/>
  <c r="A130" i="2"/>
  <c r="A119" i="2"/>
  <c r="A55" i="2"/>
  <c r="A115" i="2"/>
  <c r="A51" i="2"/>
  <c r="A172" i="2"/>
  <c r="A23" i="2"/>
  <c r="A42" i="2"/>
  <c r="A127" i="2"/>
  <c r="A114" i="2"/>
  <c r="A31" i="2"/>
  <c r="A121" i="2"/>
  <c r="A20" i="2"/>
  <c r="A118" i="2"/>
  <c r="A59" i="2"/>
  <c r="C14" i="2"/>
  <c r="C10" i="2"/>
  <c r="A16" i="2"/>
  <c r="D16" i="2"/>
  <c r="D8" i="2"/>
  <c r="D4" i="11" l="1"/>
  <c r="R4" i="11" s="1"/>
  <c r="D4" i="9"/>
  <c r="D5" i="9" s="1"/>
  <c r="D6" i="9" s="1"/>
  <c r="D7" i="9" s="1"/>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I4" i="11" l="1"/>
  <c r="M4" i="11"/>
  <c r="N4" i="11"/>
  <c r="Q4" i="11"/>
  <c r="S4" i="11" s="1"/>
  <c r="F4" i="11"/>
  <c r="E4" i="11"/>
  <c r="D5" i="11"/>
  <c r="E5" i="11" s="1"/>
  <c r="J4" i="11"/>
  <c r="R4" i="9"/>
  <c r="J4" i="9"/>
  <c r="F4" i="9"/>
  <c r="N5" i="9"/>
  <c r="Q4" i="9"/>
  <c r="I4" i="9"/>
  <c r="M4" i="9"/>
  <c r="N4" i="9"/>
  <c r="E4" i="9"/>
  <c r="G4" i="11" l="1"/>
  <c r="O4" i="11"/>
  <c r="F5" i="11"/>
  <c r="G5" i="11" s="1"/>
  <c r="Q5" i="11"/>
  <c r="I5" i="11"/>
  <c r="N5" i="11"/>
  <c r="D6" i="11"/>
  <c r="E6" i="11" s="1"/>
  <c r="J5" i="11"/>
  <c r="R5" i="11"/>
  <c r="M5" i="11"/>
  <c r="K4" i="11"/>
  <c r="S4" i="9"/>
  <c r="O4" i="9"/>
  <c r="G4" i="9"/>
  <c r="R5" i="9"/>
  <c r="Q5" i="9"/>
  <c r="F5" i="9"/>
  <c r="E5" i="9"/>
  <c r="E6" i="9"/>
  <c r="J5" i="9"/>
  <c r="I5" i="9"/>
  <c r="M5" i="9"/>
  <c r="K4" i="9"/>
  <c r="O5" i="11" l="1"/>
  <c r="S5" i="11"/>
  <c r="K5" i="11"/>
  <c r="I6" i="11"/>
  <c r="D7" i="11"/>
  <c r="N7" i="11" s="1"/>
  <c r="F6" i="11"/>
  <c r="G6" i="11" s="1"/>
  <c r="R6" i="11"/>
  <c r="Q6" i="11"/>
  <c r="N6" i="11"/>
  <c r="J6" i="11"/>
  <c r="M6" i="11"/>
  <c r="O5" i="9"/>
  <c r="S5" i="9"/>
  <c r="M6" i="9"/>
  <c r="F6" i="9"/>
  <c r="G6" i="9" s="1"/>
  <c r="G5" i="9"/>
  <c r="K5" i="9"/>
  <c r="F7" i="9"/>
  <c r="R6" i="9"/>
  <c r="Q6" i="9"/>
  <c r="I6" i="9"/>
  <c r="J6" i="9"/>
  <c r="N6" i="9"/>
  <c r="K6" i="11" l="1"/>
  <c r="D8" i="11"/>
  <c r="M8" i="11" s="1"/>
  <c r="J7" i="11"/>
  <c r="E7" i="11"/>
  <c r="M7" i="11"/>
  <c r="O7" i="11" s="1"/>
  <c r="I7" i="11"/>
  <c r="R7" i="11"/>
  <c r="Q7" i="11"/>
  <c r="S7" i="11" s="1"/>
  <c r="F7" i="11"/>
  <c r="O6" i="11"/>
  <c r="S6" i="11"/>
  <c r="R8" i="11"/>
  <c r="O6" i="9"/>
  <c r="S6" i="9"/>
  <c r="Q7" i="9"/>
  <c r="M7" i="9"/>
  <c r="N7" i="9"/>
  <c r="J7" i="9"/>
  <c r="M8" i="9"/>
  <c r="E7" i="9"/>
  <c r="I7" i="9"/>
  <c r="R7" i="9"/>
  <c r="K6" i="9"/>
  <c r="Q8" i="11" l="1"/>
  <c r="S8" i="11" s="1"/>
  <c r="K7" i="11"/>
  <c r="I8" i="11"/>
  <c r="N8" i="11"/>
  <c r="O8" i="11" s="1"/>
  <c r="D9" i="11"/>
  <c r="M9" i="11" s="1"/>
  <c r="J8" i="11"/>
  <c r="G7" i="11"/>
  <c r="F8" i="11"/>
  <c r="E8" i="11"/>
  <c r="G7" i="9"/>
  <c r="S7" i="9"/>
  <c r="E8" i="9"/>
  <c r="Q8" i="9"/>
  <c r="N8" i="9"/>
  <c r="O8" i="9" s="1"/>
  <c r="F8" i="9"/>
  <c r="R8" i="9"/>
  <c r="J8" i="9"/>
  <c r="I8" i="9"/>
  <c r="K7" i="9"/>
  <c r="O7" i="9"/>
  <c r="K8" i="11" l="1"/>
  <c r="J9" i="11"/>
  <c r="Q9" i="11"/>
  <c r="F9" i="11"/>
  <c r="I9" i="11"/>
  <c r="R9" i="11"/>
  <c r="D10" i="11"/>
  <c r="D11" i="11" s="1"/>
  <c r="E9" i="11"/>
  <c r="N9" i="11"/>
  <c r="O9" i="11" s="1"/>
  <c r="G8" i="11"/>
  <c r="G8" i="9"/>
  <c r="I9" i="9"/>
  <c r="S8" i="9"/>
  <c r="K8" i="9"/>
  <c r="Q9" i="9"/>
  <c r="N9" i="9"/>
  <c r="F10" i="9"/>
  <c r="F9" i="9"/>
  <c r="J9" i="9"/>
  <c r="R9" i="9"/>
  <c r="E9" i="9"/>
  <c r="M9" i="9"/>
  <c r="G9" i="11" l="1"/>
  <c r="S9" i="11"/>
  <c r="M10" i="11"/>
  <c r="K9" i="11"/>
  <c r="Q10" i="11"/>
  <c r="E10" i="11"/>
  <c r="I10" i="11"/>
  <c r="N10" i="11"/>
  <c r="J10" i="11"/>
  <c r="F10" i="11"/>
  <c r="R10" i="11"/>
  <c r="F11" i="11"/>
  <c r="M11" i="11"/>
  <c r="D12" i="11"/>
  <c r="J11" i="11"/>
  <c r="I11" i="11"/>
  <c r="E11" i="11"/>
  <c r="Q11" i="11"/>
  <c r="N11" i="11"/>
  <c r="R11" i="11"/>
  <c r="K9" i="9"/>
  <c r="S9" i="9"/>
  <c r="G9" i="9"/>
  <c r="O9" i="9"/>
  <c r="I10" i="9"/>
  <c r="J10" i="9"/>
  <c r="Q10" i="9"/>
  <c r="E10" i="9"/>
  <c r="M11" i="9"/>
  <c r="N10" i="9"/>
  <c r="R10" i="9"/>
  <c r="M10" i="9"/>
  <c r="O10" i="11" l="1"/>
  <c r="G10" i="11"/>
  <c r="S10" i="11"/>
  <c r="K11" i="11"/>
  <c r="K10" i="11"/>
  <c r="G11" i="11"/>
  <c r="O11" i="11"/>
  <c r="S11" i="11"/>
  <c r="Q12" i="11"/>
  <c r="E12" i="11"/>
  <c r="M12" i="11"/>
  <c r="D13" i="11"/>
  <c r="J12" i="11"/>
  <c r="N12" i="11"/>
  <c r="I12" i="11"/>
  <c r="R12" i="11"/>
  <c r="F12" i="11"/>
  <c r="G10" i="9"/>
  <c r="S10" i="9"/>
  <c r="K10" i="9"/>
  <c r="F11" i="9"/>
  <c r="N11" i="9"/>
  <c r="O11" i="9" s="1"/>
  <c r="R11" i="9"/>
  <c r="Q11" i="9"/>
  <c r="Q12" i="9" s="1"/>
  <c r="O10" i="9"/>
  <c r="J11" i="9"/>
  <c r="I11" i="9"/>
  <c r="E11" i="9"/>
  <c r="G12" i="11" l="1"/>
  <c r="S12" i="11"/>
  <c r="R13" i="11"/>
  <c r="J13" i="11"/>
  <c r="I13" i="11"/>
  <c r="Q13" i="11"/>
  <c r="E13" i="11"/>
  <c r="M13" i="11"/>
  <c r="N13" i="11"/>
  <c r="D14" i="11"/>
  <c r="F13" i="11"/>
  <c r="K12" i="11"/>
  <c r="O12" i="11"/>
  <c r="G11" i="9"/>
  <c r="K11" i="9"/>
  <c r="S11" i="9"/>
  <c r="I12" i="9"/>
  <c r="E12" i="9"/>
  <c r="M12" i="9"/>
  <c r="J12" i="9"/>
  <c r="N12" i="9"/>
  <c r="F12" i="9"/>
  <c r="I13" i="9"/>
  <c r="R12" i="9"/>
  <c r="S12" i="9" s="1"/>
  <c r="K13" i="11" l="1"/>
  <c r="O13" i="11"/>
  <c r="G13" i="11"/>
  <c r="M14" i="11"/>
  <c r="I14" i="11"/>
  <c r="F14" i="11"/>
  <c r="Q14" i="11"/>
  <c r="J14" i="11"/>
  <c r="N14" i="11"/>
  <c r="E14" i="11"/>
  <c r="G14" i="11" s="1"/>
  <c r="D15" i="11"/>
  <c r="R14" i="11"/>
  <c r="S13" i="11"/>
  <c r="K12" i="9"/>
  <c r="O12" i="9"/>
  <c r="G12" i="9"/>
  <c r="F13" i="9"/>
  <c r="Q13" i="9"/>
  <c r="J13" i="9"/>
  <c r="K13" i="9" s="1"/>
  <c r="E13" i="9"/>
  <c r="E14" i="9"/>
  <c r="N13" i="9"/>
  <c r="M13" i="9"/>
  <c r="R13" i="9"/>
  <c r="M15" i="11" l="1"/>
  <c r="I15" i="11"/>
  <c r="E15" i="11"/>
  <c r="D16" i="11"/>
  <c r="F15" i="11"/>
  <c r="N15" i="11"/>
  <c r="J15" i="11"/>
  <c r="Q15" i="11"/>
  <c r="R15" i="11"/>
  <c r="S14" i="11"/>
  <c r="K14" i="11"/>
  <c r="O14" i="11"/>
  <c r="M14" i="9"/>
  <c r="O13" i="9"/>
  <c r="N15" i="9"/>
  <c r="R14" i="9"/>
  <c r="I14" i="9"/>
  <c r="S13" i="9"/>
  <c r="G13" i="9"/>
  <c r="F14" i="9"/>
  <c r="G14" i="9" s="1"/>
  <c r="Q14" i="9"/>
  <c r="J14" i="9"/>
  <c r="N14" i="9"/>
  <c r="G15" i="11" l="1"/>
  <c r="S15" i="11"/>
  <c r="R16" i="11"/>
  <c r="F16" i="11"/>
  <c r="M16" i="11"/>
  <c r="J16" i="11"/>
  <c r="I16" i="11"/>
  <c r="E16" i="11"/>
  <c r="D17" i="11"/>
  <c r="N16" i="11"/>
  <c r="Q16" i="11"/>
  <c r="K15" i="11"/>
  <c r="O15" i="11"/>
  <c r="O14" i="9"/>
  <c r="R16" i="9"/>
  <c r="Q15" i="9"/>
  <c r="I15" i="9"/>
  <c r="E15" i="9"/>
  <c r="J15" i="9"/>
  <c r="M15" i="9"/>
  <c r="R15" i="9"/>
  <c r="F15" i="9"/>
  <c r="S14" i="9"/>
  <c r="K14" i="9"/>
  <c r="I16" i="9"/>
  <c r="F16" i="9"/>
  <c r="Q16" i="9"/>
  <c r="K16" i="11" l="1"/>
  <c r="G16" i="11"/>
  <c r="S16" i="11"/>
  <c r="N17" i="11"/>
  <c r="J17" i="11"/>
  <c r="M17" i="11"/>
  <c r="I17" i="11"/>
  <c r="F17" i="11"/>
  <c r="D18" i="11"/>
  <c r="R17" i="11"/>
  <c r="Q17" i="11"/>
  <c r="U14" i="11" s="1"/>
  <c r="V14" i="11" s="1"/>
  <c r="E17" i="11"/>
  <c r="G17" i="11" s="1"/>
  <c r="O16" i="11"/>
  <c r="O15" i="9"/>
  <c r="N16" i="9"/>
  <c r="J16" i="9"/>
  <c r="K16" i="9" s="1"/>
  <c r="J17" i="9"/>
  <c r="E16" i="9"/>
  <c r="M16" i="9"/>
  <c r="G15" i="9"/>
  <c r="K15" i="9"/>
  <c r="S15" i="9"/>
  <c r="S16" i="9"/>
  <c r="Q17" i="9"/>
  <c r="U16" i="9" s="1"/>
  <c r="R17" i="9"/>
  <c r="J18" i="11" l="1"/>
  <c r="I18" i="11"/>
  <c r="F18" i="11"/>
  <c r="E18" i="11"/>
  <c r="N18" i="11"/>
  <c r="R18" i="11"/>
  <c r="M18" i="11"/>
  <c r="O18" i="11" s="1"/>
  <c r="Q18" i="11"/>
  <c r="D19" i="11"/>
  <c r="U11" i="11"/>
  <c r="V11" i="11" s="1"/>
  <c r="U9" i="11"/>
  <c r="V9" i="11" s="1"/>
  <c r="S17" i="11"/>
  <c r="U17" i="11"/>
  <c r="V17" i="11" s="1"/>
  <c r="U4" i="11"/>
  <c r="V4" i="11" s="1"/>
  <c r="U5" i="11"/>
  <c r="V5" i="11" s="1"/>
  <c r="U8" i="11"/>
  <c r="V8" i="11" s="1"/>
  <c r="U6" i="11"/>
  <c r="V6" i="11" s="1"/>
  <c r="U7" i="11"/>
  <c r="V7" i="11" s="1"/>
  <c r="U10" i="11"/>
  <c r="V10" i="11" s="1"/>
  <c r="K17" i="11"/>
  <c r="U13" i="11"/>
  <c r="V13" i="11" s="1"/>
  <c r="U16" i="11"/>
  <c r="V16" i="11" s="1"/>
  <c r="U15" i="11"/>
  <c r="V15" i="11" s="1"/>
  <c r="O17" i="11"/>
  <c r="U12" i="11"/>
  <c r="V12" i="11" s="1"/>
  <c r="U13" i="9"/>
  <c r="U14" i="9"/>
  <c r="U11" i="9"/>
  <c r="U17" i="9"/>
  <c r="U5" i="9"/>
  <c r="U4" i="9"/>
  <c r="U7" i="9"/>
  <c r="U8" i="9"/>
  <c r="U6" i="9"/>
  <c r="U10" i="9"/>
  <c r="U9" i="9"/>
  <c r="U15" i="9"/>
  <c r="U12" i="9"/>
  <c r="O16" i="9"/>
  <c r="G16" i="9"/>
  <c r="F17" i="9"/>
  <c r="F18" i="9" s="1"/>
  <c r="I17" i="9"/>
  <c r="E17" i="9"/>
  <c r="E18" i="9" s="1"/>
  <c r="N17" i="9"/>
  <c r="N18" i="9" s="1"/>
  <c r="M17" i="9"/>
  <c r="R18" i="9"/>
  <c r="J18" i="9"/>
  <c r="Q18" i="9"/>
  <c r="U18" i="9" s="1"/>
  <c r="S17" i="9"/>
  <c r="G18" i="11" l="1"/>
  <c r="K18" i="11"/>
  <c r="S18" i="11"/>
  <c r="U18" i="11"/>
  <c r="N19" i="11"/>
  <c r="D20" i="11"/>
  <c r="F19" i="11"/>
  <c r="I19" i="11"/>
  <c r="R19" i="11"/>
  <c r="E19" i="11"/>
  <c r="Q19" i="11"/>
  <c r="M19" i="11"/>
  <c r="J19" i="11"/>
  <c r="M18" i="9"/>
  <c r="O18" i="9" s="1"/>
  <c r="V6" i="9"/>
  <c r="V8" i="9"/>
  <c r="V7" i="9"/>
  <c r="V13" i="9"/>
  <c r="V14" i="9"/>
  <c r="V11" i="9"/>
  <c r="V12" i="9"/>
  <c r="V16" i="9"/>
  <c r="K17" i="9"/>
  <c r="I18" i="9"/>
  <c r="K18" i="9" s="1"/>
  <c r="V15" i="9"/>
  <c r="V17" i="9"/>
  <c r="V5" i="9"/>
  <c r="V4" i="9"/>
  <c r="V9" i="9"/>
  <c r="V10" i="9"/>
  <c r="G17" i="9"/>
  <c r="O17" i="9"/>
  <c r="G18" i="9"/>
  <c r="S18" i="9"/>
  <c r="R19" i="9"/>
  <c r="J19" i="9"/>
  <c r="M19" i="9"/>
  <c r="I19" i="9"/>
  <c r="Q19" i="9"/>
  <c r="U19" i="9" s="1"/>
  <c r="N19" i="9"/>
  <c r="E19" i="9"/>
  <c r="F19" i="9"/>
  <c r="O19" i="11" l="1"/>
  <c r="G19" i="11"/>
  <c r="Q20" i="11"/>
  <c r="F20" i="11"/>
  <c r="I20" i="11"/>
  <c r="R20" i="11"/>
  <c r="J20" i="11"/>
  <c r="D21" i="11"/>
  <c r="M20" i="11"/>
  <c r="E20" i="11"/>
  <c r="N20" i="11"/>
  <c r="K19" i="11"/>
  <c r="U19" i="11"/>
  <c r="S19" i="11"/>
  <c r="K19" i="9"/>
  <c r="G19" i="9"/>
  <c r="O19" i="9"/>
  <c r="S19" i="9"/>
  <c r="M20" i="9"/>
  <c r="I20" i="9"/>
  <c r="R20" i="9"/>
  <c r="N20" i="9"/>
  <c r="J20" i="9"/>
  <c r="Q20" i="9"/>
  <c r="U20" i="9" s="1"/>
  <c r="F20" i="9"/>
  <c r="E20" i="9"/>
  <c r="O20" i="11" l="1"/>
  <c r="K20" i="11"/>
  <c r="G20" i="11"/>
  <c r="Q21" i="11"/>
  <c r="I21" i="11"/>
  <c r="R21" i="11"/>
  <c r="J21" i="11"/>
  <c r="F21" i="11"/>
  <c r="M21" i="11"/>
  <c r="N21" i="11"/>
  <c r="E21" i="11"/>
  <c r="D22" i="11"/>
  <c r="U20" i="11"/>
  <c r="S20" i="11"/>
  <c r="K20" i="9"/>
  <c r="S20" i="9"/>
  <c r="E21" i="9"/>
  <c r="N21" i="9"/>
  <c r="I21" i="9"/>
  <c r="R21" i="9"/>
  <c r="M21" i="9"/>
  <c r="F21" i="9"/>
  <c r="Q21" i="9"/>
  <c r="U21" i="9" s="1"/>
  <c r="J21" i="9"/>
  <c r="G20" i="9"/>
  <c r="O20" i="9"/>
  <c r="G21" i="11" l="1"/>
  <c r="O21" i="11"/>
  <c r="K21" i="11"/>
  <c r="E22" i="11"/>
  <c r="F22" i="11"/>
  <c r="D23" i="11"/>
  <c r="I22" i="11"/>
  <c r="N22" i="11"/>
  <c r="R22" i="11"/>
  <c r="M22" i="11"/>
  <c r="Q22" i="11"/>
  <c r="J22" i="11"/>
  <c r="S21" i="11"/>
  <c r="U21" i="11"/>
  <c r="O21" i="9"/>
  <c r="E22" i="9"/>
  <c r="J22" i="9"/>
  <c r="R22" i="9"/>
  <c r="Q22" i="9"/>
  <c r="U22" i="9" s="1"/>
  <c r="F22" i="9"/>
  <c r="M22" i="9"/>
  <c r="N22" i="9"/>
  <c r="I22" i="9"/>
  <c r="G21" i="9"/>
  <c r="K21" i="9"/>
  <c r="S21" i="9"/>
  <c r="G22" i="11" l="1"/>
  <c r="U22" i="11"/>
  <c r="S22" i="11"/>
  <c r="K22" i="11"/>
  <c r="O22" i="11"/>
  <c r="M23" i="11"/>
  <c r="I23" i="11"/>
  <c r="Q23" i="11"/>
  <c r="F23" i="11"/>
  <c r="J23" i="11"/>
  <c r="E23" i="11"/>
  <c r="R23" i="11"/>
  <c r="D24" i="11"/>
  <c r="N23" i="11"/>
  <c r="K22" i="9"/>
  <c r="S22" i="9"/>
  <c r="O22" i="9"/>
  <c r="N23" i="9"/>
  <c r="M23" i="9"/>
  <c r="I23" i="9"/>
  <c r="Q23" i="9"/>
  <c r="U23" i="9" s="1"/>
  <c r="E23" i="9"/>
  <c r="J23" i="9"/>
  <c r="R23" i="9"/>
  <c r="F23" i="9"/>
  <c r="G22" i="9"/>
  <c r="G23" i="11" l="1"/>
  <c r="S23" i="11"/>
  <c r="U23" i="11"/>
  <c r="K23" i="11"/>
  <c r="O23" i="11"/>
  <c r="M24" i="11"/>
  <c r="N24" i="11"/>
  <c r="F24" i="11"/>
  <c r="I24" i="11"/>
  <c r="J24" i="11"/>
  <c r="R24" i="11"/>
  <c r="D25" i="11"/>
  <c r="E24" i="11"/>
  <c r="Q24" i="11"/>
  <c r="O23" i="9"/>
  <c r="S23" i="9"/>
  <c r="K23" i="9"/>
  <c r="E24" i="9"/>
  <c r="J24" i="9"/>
  <c r="R24" i="9"/>
  <c r="I24" i="9"/>
  <c r="F24" i="9"/>
  <c r="M24" i="9"/>
  <c r="N24" i="9"/>
  <c r="Q24" i="9"/>
  <c r="U24" i="9" s="1"/>
  <c r="G23" i="9"/>
  <c r="G24" i="11" l="1"/>
  <c r="K24" i="11"/>
  <c r="I25" i="11"/>
  <c r="E25" i="11"/>
  <c r="R25" i="11"/>
  <c r="N25" i="11"/>
  <c r="Q25" i="11"/>
  <c r="M25" i="11"/>
  <c r="F25" i="11"/>
  <c r="D26" i="11"/>
  <c r="J25" i="11"/>
  <c r="U24" i="11"/>
  <c r="S24" i="11"/>
  <c r="O24" i="11"/>
  <c r="O24" i="9"/>
  <c r="G24" i="9"/>
  <c r="S24" i="9"/>
  <c r="K24" i="9"/>
  <c r="I25" i="9"/>
  <c r="F25" i="9"/>
  <c r="E25" i="9"/>
  <c r="M25" i="9"/>
  <c r="J25" i="9"/>
  <c r="R25" i="9"/>
  <c r="Q25" i="9"/>
  <c r="U25" i="9" s="1"/>
  <c r="N25" i="9"/>
  <c r="O25" i="11" l="1"/>
  <c r="E26" i="11"/>
  <c r="D27" i="11"/>
  <c r="R26" i="11"/>
  <c r="Q26" i="11"/>
  <c r="F26" i="11"/>
  <c r="N26" i="11"/>
  <c r="J26" i="11"/>
  <c r="I26" i="11"/>
  <c r="M26" i="11"/>
  <c r="G25" i="11"/>
  <c r="U25" i="11"/>
  <c r="S25" i="11"/>
  <c r="K25" i="11"/>
  <c r="G25" i="9"/>
  <c r="E26" i="9"/>
  <c r="N26" i="9"/>
  <c r="M26" i="9"/>
  <c r="F26" i="9"/>
  <c r="J26" i="9"/>
  <c r="R26" i="9"/>
  <c r="Q26" i="9"/>
  <c r="U26" i="9" s="1"/>
  <c r="I26" i="9"/>
  <c r="K25" i="9"/>
  <c r="S25" i="9"/>
  <c r="O25" i="9"/>
  <c r="O26" i="11" l="1"/>
  <c r="K26" i="11"/>
  <c r="U26" i="11"/>
  <c r="S26" i="11"/>
  <c r="N27" i="11"/>
  <c r="J27" i="11"/>
  <c r="D28" i="11"/>
  <c r="R27" i="11"/>
  <c r="E27" i="11"/>
  <c r="I27" i="11"/>
  <c r="Q27" i="11"/>
  <c r="F27" i="11"/>
  <c r="M27" i="11"/>
  <c r="O27" i="11" s="1"/>
  <c r="G26" i="11"/>
  <c r="K26" i="9"/>
  <c r="E27" i="9"/>
  <c r="J27" i="9"/>
  <c r="N27" i="9"/>
  <c r="F27" i="9"/>
  <c r="Q27" i="9"/>
  <c r="U27" i="9" s="1"/>
  <c r="R27" i="9"/>
  <c r="M27" i="9"/>
  <c r="I27" i="9"/>
  <c r="G26" i="9"/>
  <c r="S26" i="9"/>
  <c r="O26" i="9"/>
  <c r="K27" i="11" l="1"/>
  <c r="G27" i="11"/>
  <c r="U27" i="11"/>
  <c r="S27" i="11"/>
  <c r="J28" i="11"/>
  <c r="D29" i="11"/>
  <c r="R28" i="11"/>
  <c r="E28" i="11"/>
  <c r="N28" i="11"/>
  <c r="Q28" i="11"/>
  <c r="M28" i="11"/>
  <c r="F28" i="11"/>
  <c r="I28" i="11"/>
  <c r="O27" i="9"/>
  <c r="K27" i="9"/>
  <c r="N28" i="9"/>
  <c r="I28" i="9"/>
  <c r="R28" i="9"/>
  <c r="E28" i="9"/>
  <c r="F28" i="9"/>
  <c r="J28" i="9"/>
  <c r="Q28" i="9"/>
  <c r="U28" i="9" s="1"/>
  <c r="M28" i="9"/>
  <c r="S27" i="9"/>
  <c r="G27" i="9"/>
  <c r="K28" i="11" l="1"/>
  <c r="O28" i="11"/>
  <c r="U28" i="11"/>
  <c r="S28" i="11"/>
  <c r="R29" i="11"/>
  <c r="J29" i="11"/>
  <c r="N29" i="11"/>
  <c r="M29" i="11"/>
  <c r="D30" i="11"/>
  <c r="E29" i="11"/>
  <c r="I29" i="11"/>
  <c r="Q29" i="11"/>
  <c r="F29" i="11"/>
  <c r="G28" i="11"/>
  <c r="O28" i="9"/>
  <c r="G28" i="9"/>
  <c r="S28" i="9"/>
  <c r="K28" i="9"/>
  <c r="E29" i="9"/>
  <c r="R29" i="9"/>
  <c r="F29" i="9"/>
  <c r="I29" i="9"/>
  <c r="M29" i="9"/>
  <c r="J29" i="9"/>
  <c r="N29" i="9"/>
  <c r="Q29" i="9"/>
  <c r="U29" i="9" s="1"/>
  <c r="K29" i="11" l="1"/>
  <c r="G29" i="11"/>
  <c r="J30" i="11"/>
  <c r="M30" i="11"/>
  <c r="I30" i="11"/>
  <c r="E30" i="11"/>
  <c r="F30" i="11"/>
  <c r="D31" i="11"/>
  <c r="R30" i="11"/>
  <c r="N30" i="11"/>
  <c r="Q30" i="11"/>
  <c r="S29" i="11"/>
  <c r="U29" i="11"/>
  <c r="O29" i="11"/>
  <c r="K29" i="9"/>
  <c r="G29" i="9"/>
  <c r="S29" i="9"/>
  <c r="E30" i="9"/>
  <c r="M30" i="9"/>
  <c r="F30" i="9"/>
  <c r="R30" i="9"/>
  <c r="J30" i="9"/>
  <c r="Q30" i="9"/>
  <c r="U30" i="9" s="1"/>
  <c r="I30" i="9"/>
  <c r="N30" i="9"/>
  <c r="O29" i="9"/>
  <c r="K30" i="11" l="1"/>
  <c r="Q31" i="11"/>
  <c r="J31" i="11"/>
  <c r="F31" i="11"/>
  <c r="D32" i="11"/>
  <c r="E31" i="11"/>
  <c r="R31" i="11"/>
  <c r="M31" i="11"/>
  <c r="I31" i="11"/>
  <c r="N31" i="11"/>
  <c r="O30" i="11"/>
  <c r="U30" i="11"/>
  <c r="S30" i="11"/>
  <c r="G30" i="11"/>
  <c r="G30" i="9"/>
  <c r="O30" i="9"/>
  <c r="K30" i="9"/>
  <c r="S30" i="9"/>
  <c r="J31" i="9"/>
  <c r="E31" i="9"/>
  <c r="Q31" i="9"/>
  <c r="U31" i="9" s="1"/>
  <c r="I31" i="9"/>
  <c r="N31" i="9"/>
  <c r="R31" i="9"/>
  <c r="F31" i="9"/>
  <c r="M31" i="9"/>
  <c r="K31" i="11" l="1"/>
  <c r="G31" i="11"/>
  <c r="F32" i="11"/>
  <c r="D33" i="11"/>
  <c r="I32" i="11"/>
  <c r="N32" i="11"/>
  <c r="R32" i="11"/>
  <c r="J32" i="11"/>
  <c r="M32" i="11"/>
  <c r="Q32" i="11"/>
  <c r="E32" i="11"/>
  <c r="G32" i="11" s="1"/>
  <c r="O31" i="11"/>
  <c r="U31" i="11"/>
  <c r="S31" i="11"/>
  <c r="O31" i="9"/>
  <c r="K31" i="9"/>
  <c r="S31" i="9"/>
  <c r="Q32" i="9"/>
  <c r="U32" i="9" s="1"/>
  <c r="N32" i="9"/>
  <c r="I32" i="9"/>
  <c r="E32" i="9"/>
  <c r="F32" i="9"/>
  <c r="M32" i="9"/>
  <c r="R32" i="9"/>
  <c r="J32" i="9"/>
  <c r="G31" i="9"/>
  <c r="O32" i="11" l="1"/>
  <c r="U32" i="11"/>
  <c r="S32" i="11"/>
  <c r="K32" i="11"/>
  <c r="Q33" i="11"/>
  <c r="J33" i="11"/>
  <c r="I33" i="11"/>
  <c r="R33" i="11"/>
  <c r="D34" i="11"/>
  <c r="M33" i="11"/>
  <c r="N33" i="11"/>
  <c r="F33" i="11"/>
  <c r="E33" i="11"/>
  <c r="O32" i="9"/>
  <c r="G32" i="9"/>
  <c r="S32" i="9"/>
  <c r="E33" i="9"/>
  <c r="J33" i="9"/>
  <c r="N33" i="9"/>
  <c r="I33" i="9"/>
  <c r="M33" i="9"/>
  <c r="Q33" i="9"/>
  <c r="U33" i="9" s="1"/>
  <c r="F33" i="9"/>
  <c r="R33" i="9"/>
  <c r="K32" i="9"/>
  <c r="G33" i="11" l="1"/>
  <c r="O33" i="11"/>
  <c r="F34" i="11"/>
  <c r="R34" i="11"/>
  <c r="J34" i="11"/>
  <c r="N34" i="11"/>
  <c r="Q34" i="11"/>
  <c r="E34" i="11"/>
  <c r="G34" i="11" s="1"/>
  <c r="D35" i="11"/>
  <c r="M34" i="11"/>
  <c r="I34" i="11"/>
  <c r="U33" i="11"/>
  <c r="S33" i="11"/>
  <c r="K33" i="11"/>
  <c r="K33" i="9"/>
  <c r="O33" i="9"/>
  <c r="M34" i="9"/>
  <c r="I34" i="9"/>
  <c r="R34" i="9"/>
  <c r="N34" i="9"/>
  <c r="F34" i="9"/>
  <c r="J34" i="9"/>
  <c r="Q34" i="9"/>
  <c r="U34" i="9" s="1"/>
  <c r="E34" i="9"/>
  <c r="G33" i="9"/>
  <c r="S33" i="9"/>
  <c r="O34" i="11" l="1"/>
  <c r="K34" i="11"/>
  <c r="I35" i="11"/>
  <c r="F35" i="11"/>
  <c r="R35" i="11"/>
  <c r="N35" i="11"/>
  <c r="Q35" i="11"/>
  <c r="M35" i="11"/>
  <c r="E35" i="11"/>
  <c r="D36" i="11"/>
  <c r="J35" i="11"/>
  <c r="S34" i="11"/>
  <c r="U34" i="11"/>
  <c r="S34" i="9"/>
  <c r="J35" i="9"/>
  <c r="Q35" i="9"/>
  <c r="U35" i="9" s="1"/>
  <c r="R35" i="9"/>
  <c r="N35" i="9"/>
  <c r="E35" i="9"/>
  <c r="F35" i="9"/>
  <c r="M35" i="9"/>
  <c r="I35" i="9"/>
  <c r="K34" i="9"/>
  <c r="G34" i="9"/>
  <c r="O34" i="9"/>
  <c r="G35" i="11" l="1"/>
  <c r="O35" i="11"/>
  <c r="N36" i="11"/>
  <c r="J36" i="11"/>
  <c r="F36" i="11"/>
  <c r="Q36" i="11"/>
  <c r="E36" i="11"/>
  <c r="D37" i="11"/>
  <c r="R36" i="11"/>
  <c r="M36" i="11"/>
  <c r="I36" i="11"/>
  <c r="S35" i="11"/>
  <c r="U35" i="11"/>
  <c r="K35" i="11"/>
  <c r="O35" i="9"/>
  <c r="K35" i="9"/>
  <c r="S35" i="9"/>
  <c r="R36" i="9"/>
  <c r="E36" i="9"/>
  <c r="Q36" i="9"/>
  <c r="U36" i="9" s="1"/>
  <c r="J36" i="9"/>
  <c r="N36" i="9"/>
  <c r="M36" i="9"/>
  <c r="I36" i="9"/>
  <c r="F36" i="9"/>
  <c r="G35" i="9"/>
  <c r="K36" i="11" l="1"/>
  <c r="O36" i="11"/>
  <c r="G36" i="11"/>
  <c r="S36" i="11"/>
  <c r="U36" i="11"/>
  <c r="F37" i="11"/>
  <c r="I37" i="11"/>
  <c r="E37" i="11"/>
  <c r="Q37" i="11"/>
  <c r="M37" i="11"/>
  <c r="N37" i="11"/>
  <c r="J37" i="11"/>
  <c r="R37" i="11"/>
  <c r="D38" i="11"/>
  <c r="O36" i="9"/>
  <c r="J37" i="9"/>
  <c r="Q37" i="9"/>
  <c r="U37" i="9" s="1"/>
  <c r="F37" i="9"/>
  <c r="M37" i="9"/>
  <c r="E37" i="9"/>
  <c r="R37" i="9"/>
  <c r="I37" i="9"/>
  <c r="N37" i="9"/>
  <c r="K36" i="9"/>
  <c r="S36" i="9"/>
  <c r="G36" i="9"/>
  <c r="K37" i="11" l="1"/>
  <c r="I38" i="11"/>
  <c r="M38" i="11"/>
  <c r="N38" i="11"/>
  <c r="R38" i="11"/>
  <c r="E38" i="11"/>
  <c r="F38" i="11"/>
  <c r="D39" i="11"/>
  <c r="J38" i="11"/>
  <c r="Q38" i="11"/>
  <c r="O37" i="11"/>
  <c r="S37" i="11"/>
  <c r="U37" i="11"/>
  <c r="G37" i="11"/>
  <c r="K37" i="9"/>
  <c r="S37" i="9"/>
  <c r="G37" i="9"/>
  <c r="O37" i="9"/>
  <c r="N38" i="9"/>
  <c r="M38" i="9"/>
  <c r="R38" i="9"/>
  <c r="J38" i="9"/>
  <c r="F38" i="9"/>
  <c r="Q38" i="9"/>
  <c r="U38" i="9" s="1"/>
  <c r="E38" i="9"/>
  <c r="I38" i="9"/>
  <c r="E39" i="11" l="1"/>
  <c r="J39" i="11"/>
  <c r="F39" i="11"/>
  <c r="I39" i="11"/>
  <c r="K39" i="11" s="1"/>
  <c r="R39" i="11"/>
  <c r="D40" i="11"/>
  <c r="Q39" i="11"/>
  <c r="M39" i="11"/>
  <c r="N39" i="11"/>
  <c r="O38" i="11"/>
  <c r="S38" i="11"/>
  <c r="U38" i="11"/>
  <c r="G38" i="11"/>
  <c r="K38" i="11"/>
  <c r="O38" i="9"/>
  <c r="K38" i="9"/>
  <c r="G38" i="9"/>
  <c r="S38" i="9"/>
  <c r="R39" i="9"/>
  <c r="F39" i="9"/>
  <c r="N39" i="9"/>
  <c r="E39" i="9"/>
  <c r="I39" i="9"/>
  <c r="J39" i="9"/>
  <c r="Q39" i="9"/>
  <c r="U39" i="9" s="1"/>
  <c r="M39" i="9"/>
  <c r="O39" i="11" l="1"/>
  <c r="U39" i="11"/>
  <c r="S39" i="11"/>
  <c r="N40" i="11"/>
  <c r="I40" i="11"/>
  <c r="J40" i="11"/>
  <c r="R40" i="11"/>
  <c r="E40" i="11"/>
  <c r="Q40" i="11"/>
  <c r="F40" i="11"/>
  <c r="D41" i="11"/>
  <c r="M40" i="11"/>
  <c r="O40" i="11" s="1"/>
  <c r="G39" i="11"/>
  <c r="O39" i="9"/>
  <c r="G39" i="9"/>
  <c r="K39" i="9"/>
  <c r="I40" i="9"/>
  <c r="J40" i="9"/>
  <c r="E40" i="9"/>
  <c r="R40" i="9"/>
  <c r="F40" i="9"/>
  <c r="M40" i="9"/>
  <c r="Q40" i="9"/>
  <c r="U40" i="9" s="1"/>
  <c r="N40" i="9"/>
  <c r="S39" i="9"/>
  <c r="K40" i="11" l="1"/>
  <c r="G40" i="11"/>
  <c r="U40" i="11"/>
  <c r="S40" i="11"/>
  <c r="Q41" i="11"/>
  <c r="N41" i="11"/>
  <c r="J41" i="11"/>
  <c r="E41" i="11"/>
  <c r="R41" i="11"/>
  <c r="F41" i="11"/>
  <c r="I41" i="11"/>
  <c r="M41" i="11"/>
  <c r="O41" i="11" s="1"/>
  <c r="D42" i="11"/>
  <c r="K40" i="9"/>
  <c r="S40" i="9"/>
  <c r="O40" i="9"/>
  <c r="G40" i="9"/>
  <c r="F41" i="9"/>
  <c r="J41" i="9"/>
  <c r="N41" i="9"/>
  <c r="R41" i="9"/>
  <c r="Q41" i="9"/>
  <c r="U41" i="9" s="1"/>
  <c r="E41" i="9"/>
  <c r="M41" i="9"/>
  <c r="I41" i="9"/>
  <c r="K41" i="11" l="1"/>
  <c r="J42" i="11"/>
  <c r="Q42" i="11"/>
  <c r="R42" i="11"/>
  <c r="E42" i="11"/>
  <c r="N42" i="11"/>
  <c r="M42" i="11"/>
  <c r="I42" i="11"/>
  <c r="K42" i="11" s="1"/>
  <c r="D43" i="11"/>
  <c r="F42" i="11"/>
  <c r="U41" i="11"/>
  <c r="S41" i="11"/>
  <c r="G41" i="11"/>
  <c r="G41" i="9"/>
  <c r="K41" i="9"/>
  <c r="O41" i="9"/>
  <c r="N42" i="9"/>
  <c r="Q42" i="9"/>
  <c r="U42" i="9" s="1"/>
  <c r="J42" i="9"/>
  <c r="I42" i="9"/>
  <c r="M42" i="9"/>
  <c r="F42" i="9"/>
  <c r="R42" i="9"/>
  <c r="E42" i="9"/>
  <c r="S41" i="9"/>
  <c r="O42" i="11" l="1"/>
  <c r="R43" i="11"/>
  <c r="Q43" i="11"/>
  <c r="J43" i="11"/>
  <c r="M43" i="11"/>
  <c r="F43" i="11"/>
  <c r="D44" i="11"/>
  <c r="N43" i="11"/>
  <c r="E43" i="11"/>
  <c r="I43" i="11"/>
  <c r="G42" i="11"/>
  <c r="U42" i="11"/>
  <c r="S42" i="11"/>
  <c r="O42" i="9"/>
  <c r="S42" i="9"/>
  <c r="I43" i="9"/>
  <c r="M43" i="9"/>
  <c r="R43" i="9"/>
  <c r="F43" i="9"/>
  <c r="E43" i="9"/>
  <c r="Q43" i="9"/>
  <c r="U43" i="9" s="1"/>
  <c r="J43" i="9"/>
  <c r="N43" i="9"/>
  <c r="G42" i="9"/>
  <c r="K42" i="9"/>
  <c r="G43" i="11" l="1"/>
  <c r="K43" i="11"/>
  <c r="O43" i="11"/>
  <c r="Q44" i="11"/>
  <c r="I44" i="11"/>
  <c r="J44" i="11"/>
  <c r="F44" i="11"/>
  <c r="D45" i="11"/>
  <c r="E44" i="11"/>
  <c r="N44" i="11"/>
  <c r="R44" i="11"/>
  <c r="M44" i="11"/>
  <c r="S43" i="11"/>
  <c r="U43" i="11"/>
  <c r="G43" i="9"/>
  <c r="K43" i="9"/>
  <c r="R44" i="9"/>
  <c r="M44" i="9"/>
  <c r="J44" i="9"/>
  <c r="I44" i="9"/>
  <c r="Q44" i="9"/>
  <c r="U44" i="9" s="1"/>
  <c r="N44" i="9"/>
  <c r="E44" i="9"/>
  <c r="F44" i="9"/>
  <c r="S43" i="9"/>
  <c r="O43" i="9"/>
  <c r="G44" i="11" l="1"/>
  <c r="K44" i="11"/>
  <c r="O44" i="11"/>
  <c r="M45" i="11"/>
  <c r="I45" i="11"/>
  <c r="E45" i="11"/>
  <c r="F45" i="11"/>
  <c r="J45" i="11"/>
  <c r="Q45" i="11"/>
  <c r="N45" i="11"/>
  <c r="R45" i="11"/>
  <c r="D46" i="11"/>
  <c r="U44" i="11"/>
  <c r="S44" i="11"/>
  <c r="E45" i="9"/>
  <c r="N45" i="9"/>
  <c r="J45" i="9"/>
  <c r="M45" i="9"/>
  <c r="I45" i="9"/>
  <c r="R45" i="9"/>
  <c r="Q45" i="9"/>
  <c r="U45" i="9" s="1"/>
  <c r="F45" i="9"/>
  <c r="O44" i="9"/>
  <c r="S44" i="9"/>
  <c r="G44" i="9"/>
  <c r="K44" i="9"/>
  <c r="G45" i="11" l="1"/>
  <c r="U45" i="11"/>
  <c r="S45" i="11"/>
  <c r="K45" i="11"/>
  <c r="E46" i="11"/>
  <c r="F46" i="11"/>
  <c r="N46" i="11"/>
  <c r="I46" i="11"/>
  <c r="M46" i="11"/>
  <c r="R46" i="11"/>
  <c r="Q46" i="11"/>
  <c r="J46" i="11"/>
  <c r="D47" i="11"/>
  <c r="O45" i="11"/>
  <c r="O45" i="9"/>
  <c r="K45" i="9"/>
  <c r="S45" i="9"/>
  <c r="R46" i="9"/>
  <c r="F46" i="9"/>
  <c r="Q46" i="9"/>
  <c r="U46" i="9" s="1"/>
  <c r="M46" i="9"/>
  <c r="N46" i="9"/>
  <c r="J46" i="9"/>
  <c r="E46" i="9"/>
  <c r="I46" i="9"/>
  <c r="G45" i="9"/>
  <c r="O46" i="11" l="1"/>
  <c r="G46" i="11"/>
  <c r="M47" i="11"/>
  <c r="F47" i="11"/>
  <c r="E47" i="11"/>
  <c r="N47" i="11"/>
  <c r="J47" i="11"/>
  <c r="Q47" i="11"/>
  <c r="R47" i="11"/>
  <c r="I47" i="11"/>
  <c r="D48" i="11"/>
  <c r="K46" i="11"/>
  <c r="U46" i="11"/>
  <c r="S46" i="11"/>
  <c r="G46" i="9"/>
  <c r="K46" i="9"/>
  <c r="R47" i="9"/>
  <c r="Q47" i="9"/>
  <c r="U47" i="9" s="1"/>
  <c r="N47" i="9"/>
  <c r="J47" i="9"/>
  <c r="M47" i="9"/>
  <c r="E47" i="9"/>
  <c r="F47" i="9"/>
  <c r="I47" i="9"/>
  <c r="O46" i="9"/>
  <c r="S46" i="9"/>
  <c r="K47" i="11" l="1"/>
  <c r="G47" i="11"/>
  <c r="S47" i="11"/>
  <c r="U47" i="11"/>
  <c r="N48" i="11"/>
  <c r="F48" i="11"/>
  <c r="R48" i="11"/>
  <c r="M48" i="11"/>
  <c r="E48" i="11"/>
  <c r="I48" i="11"/>
  <c r="D49" i="11"/>
  <c r="J48" i="11"/>
  <c r="Q48" i="11"/>
  <c r="O47" i="11"/>
  <c r="K47" i="9"/>
  <c r="G47" i="9"/>
  <c r="O47" i="9"/>
  <c r="Q48" i="9"/>
  <c r="U48" i="9" s="1"/>
  <c r="N48" i="9"/>
  <c r="F48" i="9"/>
  <c r="E48" i="9"/>
  <c r="I48" i="9"/>
  <c r="M48" i="9"/>
  <c r="R48" i="9"/>
  <c r="J48" i="9"/>
  <c r="S47" i="9"/>
  <c r="O48" i="11" l="1"/>
  <c r="G48" i="11"/>
  <c r="K48" i="11"/>
  <c r="U48" i="11"/>
  <c r="S48" i="11"/>
  <c r="M49" i="11"/>
  <c r="F49" i="11"/>
  <c r="N49" i="11"/>
  <c r="J49" i="11"/>
  <c r="Q49" i="11"/>
  <c r="D50" i="11"/>
  <c r="R49" i="11"/>
  <c r="I49" i="11"/>
  <c r="E49" i="11"/>
  <c r="G48" i="9"/>
  <c r="O48" i="9"/>
  <c r="R49" i="9"/>
  <c r="M49" i="9"/>
  <c r="I49" i="9"/>
  <c r="J49" i="9"/>
  <c r="Q49" i="9"/>
  <c r="U49" i="9" s="1"/>
  <c r="F49" i="9"/>
  <c r="N49" i="9"/>
  <c r="E49" i="9"/>
  <c r="K48" i="9"/>
  <c r="S48" i="9"/>
  <c r="K49" i="11" l="1"/>
  <c r="G49" i="11"/>
  <c r="S49" i="11"/>
  <c r="U49" i="11"/>
  <c r="O49" i="11"/>
  <c r="E50" i="11"/>
  <c r="I50" i="11"/>
  <c r="M50" i="11"/>
  <c r="Q50" i="11"/>
  <c r="N50" i="11"/>
  <c r="J50" i="11"/>
  <c r="R50" i="11"/>
  <c r="D51" i="11"/>
  <c r="F50" i="11"/>
  <c r="K49" i="9"/>
  <c r="G49" i="9"/>
  <c r="I50" i="9"/>
  <c r="R50" i="9"/>
  <c r="E50" i="9"/>
  <c r="F50" i="9"/>
  <c r="Q50" i="9"/>
  <c r="U50" i="9" s="1"/>
  <c r="M50" i="9"/>
  <c r="J50" i="9"/>
  <c r="N50" i="9"/>
  <c r="S49" i="9"/>
  <c r="O49" i="9"/>
  <c r="G50" i="11" l="1"/>
  <c r="D52" i="11"/>
  <c r="F51" i="11"/>
  <c r="I51" i="11"/>
  <c r="N51" i="11"/>
  <c r="R51" i="11"/>
  <c r="J51" i="11"/>
  <c r="E51" i="11"/>
  <c r="M51" i="11"/>
  <c r="O51" i="11" s="1"/>
  <c r="Q51" i="11"/>
  <c r="S50" i="11"/>
  <c r="U50" i="11"/>
  <c r="O50" i="11"/>
  <c r="K50" i="11"/>
  <c r="G50" i="9"/>
  <c r="M51" i="9"/>
  <c r="R51" i="9"/>
  <c r="N51" i="9"/>
  <c r="J51" i="9"/>
  <c r="Q51" i="9"/>
  <c r="U51" i="9" s="1"/>
  <c r="F51" i="9"/>
  <c r="E51" i="9"/>
  <c r="I51" i="9"/>
  <c r="O50" i="9"/>
  <c r="S50" i="9"/>
  <c r="K50" i="9"/>
  <c r="G51" i="11" l="1"/>
  <c r="K51" i="11"/>
  <c r="U51" i="11"/>
  <c r="S51" i="11"/>
  <c r="R52" i="11"/>
  <c r="M52" i="11"/>
  <c r="I52" i="11"/>
  <c r="F52" i="11"/>
  <c r="J52" i="11"/>
  <c r="Q52" i="11"/>
  <c r="D53" i="11"/>
  <c r="E52" i="11"/>
  <c r="N52" i="11"/>
  <c r="G51" i="9"/>
  <c r="J52" i="9"/>
  <c r="Q52" i="9"/>
  <c r="U52" i="9" s="1"/>
  <c r="E52" i="9"/>
  <c r="N52" i="9"/>
  <c r="R52" i="9"/>
  <c r="M52" i="9"/>
  <c r="I52" i="9"/>
  <c r="F52" i="9"/>
  <c r="K51" i="9"/>
  <c r="S51" i="9"/>
  <c r="O51" i="9"/>
  <c r="G52" i="11" l="1"/>
  <c r="M53" i="11"/>
  <c r="Q53" i="11"/>
  <c r="N53" i="11"/>
  <c r="I53" i="11"/>
  <c r="F53" i="11"/>
  <c r="E53" i="11"/>
  <c r="R53" i="11"/>
  <c r="D54" i="11"/>
  <c r="J53" i="11"/>
  <c r="K52" i="11"/>
  <c r="U52" i="11"/>
  <c r="S52" i="11"/>
  <c r="O52" i="11"/>
  <c r="K52" i="9"/>
  <c r="R53" i="9"/>
  <c r="E53" i="9"/>
  <c r="N53" i="9"/>
  <c r="I53" i="9"/>
  <c r="F53" i="9"/>
  <c r="J53" i="9"/>
  <c r="Q53" i="9"/>
  <c r="U53" i="9" s="1"/>
  <c r="M53" i="9"/>
  <c r="G52" i="9"/>
  <c r="O52" i="9"/>
  <c r="S52" i="9"/>
  <c r="G53" i="11" l="1"/>
  <c r="I54" i="11"/>
  <c r="N54" i="11"/>
  <c r="J54" i="11"/>
  <c r="M54" i="11"/>
  <c r="F54" i="11"/>
  <c r="R54" i="11"/>
  <c r="D55" i="11"/>
  <c r="E54" i="11"/>
  <c r="Q54" i="11"/>
  <c r="K53" i="11"/>
  <c r="U53" i="11"/>
  <c r="S53" i="11"/>
  <c r="O53" i="11"/>
  <c r="O53" i="9"/>
  <c r="K53" i="9"/>
  <c r="G53" i="9"/>
  <c r="S53" i="9"/>
  <c r="I54" i="9"/>
  <c r="J54" i="9"/>
  <c r="F54" i="9"/>
  <c r="E54" i="9"/>
  <c r="N54" i="9"/>
  <c r="Q54" i="9"/>
  <c r="U54" i="9" s="1"/>
  <c r="M54" i="9"/>
  <c r="R54" i="9"/>
  <c r="G54" i="11" l="1"/>
  <c r="O54" i="11"/>
  <c r="F55" i="11"/>
  <c r="D56" i="11"/>
  <c r="R55" i="11"/>
  <c r="J55" i="11"/>
  <c r="I55" i="11"/>
  <c r="M55" i="11"/>
  <c r="Q55" i="11"/>
  <c r="N55" i="11"/>
  <c r="E55" i="11"/>
  <c r="U54" i="11"/>
  <c r="S54" i="11"/>
  <c r="K54" i="11"/>
  <c r="K54" i="9"/>
  <c r="G54" i="9"/>
  <c r="J55" i="9"/>
  <c r="F55" i="9"/>
  <c r="E55" i="9"/>
  <c r="Q55" i="9"/>
  <c r="U55" i="9" s="1"/>
  <c r="I55" i="9"/>
  <c r="N55" i="9"/>
  <c r="R55" i="9"/>
  <c r="M55" i="9"/>
  <c r="O54" i="9"/>
  <c r="S54" i="9"/>
  <c r="G55" i="11" l="1"/>
  <c r="U55" i="11"/>
  <c r="S55" i="11"/>
  <c r="O55" i="11"/>
  <c r="Q56" i="11"/>
  <c r="F56" i="11"/>
  <c r="R56" i="11"/>
  <c r="J56" i="11"/>
  <c r="M56" i="11"/>
  <c r="N56" i="11"/>
  <c r="E56" i="11"/>
  <c r="I56" i="11"/>
  <c r="D57" i="11"/>
  <c r="K55" i="11"/>
  <c r="K55" i="9"/>
  <c r="G55" i="9"/>
  <c r="Q56" i="9"/>
  <c r="U56" i="9" s="1"/>
  <c r="M56" i="9"/>
  <c r="F56" i="9"/>
  <c r="I56" i="9"/>
  <c r="J56" i="9"/>
  <c r="R56" i="9"/>
  <c r="E56" i="9"/>
  <c r="N56" i="9"/>
  <c r="O55" i="9"/>
  <c r="S55" i="9"/>
  <c r="K56" i="11" l="1"/>
  <c r="G56" i="11"/>
  <c r="M57" i="11"/>
  <c r="F57" i="11"/>
  <c r="N57" i="11"/>
  <c r="J57" i="11"/>
  <c r="I57" i="11"/>
  <c r="Q57" i="11"/>
  <c r="E57" i="11"/>
  <c r="R57" i="11"/>
  <c r="D58" i="11"/>
  <c r="O56" i="11"/>
  <c r="U56" i="11"/>
  <c r="S56" i="11"/>
  <c r="O56" i="9"/>
  <c r="G56" i="9"/>
  <c r="I57" i="9"/>
  <c r="Q57" i="9"/>
  <c r="U57" i="9" s="1"/>
  <c r="R57" i="9"/>
  <c r="F57" i="9"/>
  <c r="J57" i="9"/>
  <c r="M57" i="9"/>
  <c r="N57" i="9"/>
  <c r="E57" i="9"/>
  <c r="K56" i="9"/>
  <c r="S56" i="9"/>
  <c r="G57" i="11" l="1"/>
  <c r="U57" i="11"/>
  <c r="S57" i="11"/>
  <c r="D59" i="11"/>
  <c r="R58" i="11"/>
  <c r="Q58" i="11"/>
  <c r="J58" i="11"/>
  <c r="M58" i="11"/>
  <c r="F58" i="11"/>
  <c r="E58" i="11"/>
  <c r="N58" i="11"/>
  <c r="I58" i="11"/>
  <c r="K58" i="11" s="1"/>
  <c r="K57" i="11"/>
  <c r="O57" i="11"/>
  <c r="G57" i="9"/>
  <c r="K57" i="9"/>
  <c r="O57" i="9"/>
  <c r="R58" i="9"/>
  <c r="E58" i="9"/>
  <c r="N58" i="9"/>
  <c r="J58" i="9"/>
  <c r="F58" i="9"/>
  <c r="M58" i="9"/>
  <c r="I58" i="9"/>
  <c r="Q58" i="9"/>
  <c r="U58" i="9" s="1"/>
  <c r="S57" i="9"/>
  <c r="O58" i="11" l="1"/>
  <c r="J59" i="11"/>
  <c r="N59" i="11"/>
  <c r="F59" i="11"/>
  <c r="I59" i="11"/>
  <c r="M59" i="11"/>
  <c r="Q59" i="11"/>
  <c r="D60" i="11"/>
  <c r="R59" i="11"/>
  <c r="E59" i="11"/>
  <c r="G58" i="11"/>
  <c r="S58" i="11"/>
  <c r="U58" i="11"/>
  <c r="K58" i="9"/>
  <c r="O58" i="9"/>
  <c r="G58" i="9"/>
  <c r="S58" i="9"/>
  <c r="N59" i="9"/>
  <c r="E59" i="9"/>
  <c r="Q59" i="9"/>
  <c r="U59" i="9" s="1"/>
  <c r="J59" i="9"/>
  <c r="F59" i="9"/>
  <c r="R59" i="9"/>
  <c r="M59" i="9"/>
  <c r="I59" i="9"/>
  <c r="G59" i="11" l="1"/>
  <c r="O59" i="11"/>
  <c r="K59" i="11"/>
  <c r="F60" i="11"/>
  <c r="R60" i="11"/>
  <c r="Q60" i="11"/>
  <c r="E60" i="11"/>
  <c r="M60" i="11"/>
  <c r="I60" i="11"/>
  <c r="J60" i="11"/>
  <c r="D61" i="11"/>
  <c r="N60" i="11"/>
  <c r="U59" i="11"/>
  <c r="S59" i="11"/>
  <c r="O59" i="9"/>
  <c r="G59" i="9"/>
  <c r="S59" i="9"/>
  <c r="J60" i="9"/>
  <c r="E60" i="9"/>
  <c r="Q60" i="9"/>
  <c r="U60" i="9" s="1"/>
  <c r="R60" i="9"/>
  <c r="I60" i="9"/>
  <c r="N60" i="9"/>
  <c r="F60" i="9"/>
  <c r="M60" i="9"/>
  <c r="K59" i="9"/>
  <c r="G60" i="11" l="1"/>
  <c r="R61" i="11"/>
  <c r="F61" i="11"/>
  <c r="J61" i="11"/>
  <c r="M61" i="11"/>
  <c r="Q61" i="11"/>
  <c r="D62" i="11"/>
  <c r="E61" i="11"/>
  <c r="I61" i="11"/>
  <c r="N61" i="11"/>
  <c r="U60" i="11"/>
  <c r="S60" i="11"/>
  <c r="K60" i="11"/>
  <c r="O60" i="11"/>
  <c r="K60" i="9"/>
  <c r="G60" i="9"/>
  <c r="O60" i="9"/>
  <c r="S60" i="9"/>
  <c r="M61" i="9"/>
  <c r="F61" i="9"/>
  <c r="J61" i="9"/>
  <c r="I61" i="9"/>
  <c r="N61" i="9"/>
  <c r="R61" i="9"/>
  <c r="E61" i="9"/>
  <c r="Q61" i="9"/>
  <c r="U61" i="9" s="1"/>
  <c r="G61" i="11" l="1"/>
  <c r="K61" i="11"/>
  <c r="O61" i="11"/>
  <c r="R62" i="11"/>
  <c r="I62" i="11"/>
  <c r="D63" i="11"/>
  <c r="J62" i="11"/>
  <c r="M62" i="11"/>
  <c r="Q62" i="11"/>
  <c r="F62" i="11"/>
  <c r="E62" i="11"/>
  <c r="N62" i="11"/>
  <c r="S61" i="11"/>
  <c r="U61" i="11"/>
  <c r="G61" i="9"/>
  <c r="Q62" i="9"/>
  <c r="U62" i="9" s="1"/>
  <c r="I62" i="9"/>
  <c r="J62" i="9"/>
  <c r="E62" i="9"/>
  <c r="R62" i="9"/>
  <c r="N62" i="9"/>
  <c r="M62" i="9"/>
  <c r="F62" i="9"/>
  <c r="S61" i="9"/>
  <c r="K61" i="9"/>
  <c r="O61" i="9"/>
  <c r="G62" i="11" l="1"/>
  <c r="F63" i="11"/>
  <c r="Q63" i="11"/>
  <c r="R63" i="11"/>
  <c r="D64" i="11"/>
  <c r="J63" i="11"/>
  <c r="M63" i="11"/>
  <c r="N63" i="11"/>
  <c r="E63" i="11"/>
  <c r="I63" i="11"/>
  <c r="K63" i="11" s="1"/>
  <c r="S62" i="11"/>
  <c r="U62" i="11"/>
  <c r="K62" i="11"/>
  <c r="O62" i="11"/>
  <c r="K62" i="9"/>
  <c r="O62" i="9"/>
  <c r="S62" i="9"/>
  <c r="G62" i="9"/>
  <c r="R63" i="9"/>
  <c r="M63" i="9"/>
  <c r="I63" i="9"/>
  <c r="N63" i="9"/>
  <c r="Q63" i="9"/>
  <c r="U63" i="9" s="1"/>
  <c r="F63" i="9"/>
  <c r="J63" i="9"/>
  <c r="E63" i="9"/>
  <c r="G63" i="11" l="1"/>
  <c r="O63" i="11"/>
  <c r="I64" i="11"/>
  <c r="F64" i="11"/>
  <c r="D65" i="11"/>
  <c r="R64" i="11"/>
  <c r="E64" i="11"/>
  <c r="J64" i="11"/>
  <c r="M64" i="11"/>
  <c r="Q64" i="11"/>
  <c r="N64" i="11"/>
  <c r="U63" i="11"/>
  <c r="S63" i="11"/>
  <c r="G63" i="9"/>
  <c r="K63" i="9"/>
  <c r="O63" i="9"/>
  <c r="M64" i="9"/>
  <c r="J64" i="9"/>
  <c r="I64" i="9"/>
  <c r="Q64" i="9"/>
  <c r="U64" i="9" s="1"/>
  <c r="F64" i="9"/>
  <c r="E64" i="9"/>
  <c r="R64" i="9"/>
  <c r="N64" i="9"/>
  <c r="S63" i="9"/>
  <c r="G64" i="11" l="1"/>
  <c r="O64" i="11"/>
  <c r="E65" i="11"/>
  <c r="Q65" i="11"/>
  <c r="D66" i="11"/>
  <c r="F65" i="11"/>
  <c r="R65" i="11"/>
  <c r="N65" i="11"/>
  <c r="J65" i="11"/>
  <c r="M65" i="11"/>
  <c r="I65" i="11"/>
  <c r="S64" i="11"/>
  <c r="U64" i="11"/>
  <c r="K64" i="11"/>
  <c r="K64" i="9"/>
  <c r="S64" i="9"/>
  <c r="O64" i="9"/>
  <c r="G64" i="9"/>
  <c r="M65" i="9"/>
  <c r="R65" i="9"/>
  <c r="J65" i="9"/>
  <c r="F65" i="9"/>
  <c r="E65" i="9"/>
  <c r="N65" i="9"/>
  <c r="I65" i="9"/>
  <c r="Q65" i="9"/>
  <c r="U65" i="9" s="1"/>
  <c r="K65" i="11" l="1"/>
  <c r="O65" i="11"/>
  <c r="N66" i="11"/>
  <c r="I66" i="11"/>
  <c r="M66" i="11"/>
  <c r="F66" i="11"/>
  <c r="E66" i="11"/>
  <c r="Q66" i="11"/>
  <c r="J66" i="11"/>
  <c r="D67" i="11"/>
  <c r="R66" i="11"/>
  <c r="S65" i="11"/>
  <c r="U65" i="11"/>
  <c r="G65" i="11"/>
  <c r="K65" i="9"/>
  <c r="G65" i="9"/>
  <c r="I66" i="9"/>
  <c r="Q66" i="9"/>
  <c r="U66" i="9" s="1"/>
  <c r="E66" i="9"/>
  <c r="F66" i="9"/>
  <c r="N66" i="9"/>
  <c r="M66" i="9"/>
  <c r="J66" i="9"/>
  <c r="R66" i="9"/>
  <c r="S65" i="9"/>
  <c r="O65" i="9"/>
  <c r="O66" i="11" l="1"/>
  <c r="S66" i="11"/>
  <c r="U66" i="11"/>
  <c r="K66" i="11"/>
  <c r="J67" i="11"/>
  <c r="I67" i="11"/>
  <c r="D68" i="11"/>
  <c r="F67" i="11"/>
  <c r="M67" i="11"/>
  <c r="N67" i="11"/>
  <c r="R67" i="11"/>
  <c r="Q67" i="11"/>
  <c r="E67" i="11"/>
  <c r="G66" i="11"/>
  <c r="O66" i="9"/>
  <c r="G66" i="9"/>
  <c r="S66" i="9"/>
  <c r="K66" i="9"/>
  <c r="J67" i="9"/>
  <c r="Q67" i="9"/>
  <c r="U67" i="9" s="1"/>
  <c r="N67" i="9"/>
  <c r="E67" i="9"/>
  <c r="M67" i="9"/>
  <c r="I67" i="9"/>
  <c r="R67" i="9"/>
  <c r="F67" i="9"/>
  <c r="O67" i="11" l="1"/>
  <c r="G67" i="11"/>
  <c r="U67" i="11"/>
  <c r="S67" i="11"/>
  <c r="F68" i="11"/>
  <c r="D69" i="11"/>
  <c r="N68" i="11"/>
  <c r="R68" i="11"/>
  <c r="E68" i="11"/>
  <c r="Q68" i="11"/>
  <c r="M68" i="11"/>
  <c r="I68" i="11"/>
  <c r="J68" i="11"/>
  <c r="K67" i="11"/>
  <c r="K67" i="9"/>
  <c r="O67" i="9"/>
  <c r="G67" i="9"/>
  <c r="E68" i="9"/>
  <c r="M68" i="9"/>
  <c r="J68" i="9"/>
  <c r="N68" i="9"/>
  <c r="Q68" i="9"/>
  <c r="U68" i="9" s="1"/>
  <c r="R68" i="9"/>
  <c r="F68" i="9"/>
  <c r="I68" i="9"/>
  <c r="S67" i="9"/>
  <c r="O68" i="11" l="1"/>
  <c r="G68" i="11"/>
  <c r="S68" i="11"/>
  <c r="U68" i="11"/>
  <c r="I69" i="11"/>
  <c r="F69" i="11"/>
  <c r="R69" i="11"/>
  <c r="N69" i="11"/>
  <c r="Q69" i="11"/>
  <c r="M69" i="11"/>
  <c r="E69" i="11"/>
  <c r="J69" i="11"/>
  <c r="D70" i="11"/>
  <c r="K68" i="11"/>
  <c r="K68" i="9"/>
  <c r="S68" i="9"/>
  <c r="O68" i="9"/>
  <c r="G68" i="9"/>
  <c r="Q69" i="9"/>
  <c r="U69" i="9" s="1"/>
  <c r="N69" i="9"/>
  <c r="E69" i="9"/>
  <c r="R69" i="9"/>
  <c r="F69" i="9"/>
  <c r="I69" i="9"/>
  <c r="J69" i="9"/>
  <c r="M69" i="9"/>
  <c r="O69" i="11" l="1"/>
  <c r="N70" i="11"/>
  <c r="D71" i="11"/>
  <c r="F70" i="11"/>
  <c r="I70" i="11"/>
  <c r="E70" i="11"/>
  <c r="Q70" i="11"/>
  <c r="M70" i="11"/>
  <c r="O70" i="11" s="1"/>
  <c r="J70" i="11"/>
  <c r="R70" i="11"/>
  <c r="U69" i="11"/>
  <c r="S69" i="11"/>
  <c r="K69" i="11"/>
  <c r="G69" i="11"/>
  <c r="O69" i="9"/>
  <c r="N70" i="9"/>
  <c r="J70" i="9"/>
  <c r="E70" i="9"/>
  <c r="M70" i="9"/>
  <c r="I70" i="9"/>
  <c r="R70" i="9"/>
  <c r="Q70" i="9"/>
  <c r="U70" i="9" s="1"/>
  <c r="F70" i="9"/>
  <c r="G69" i="9"/>
  <c r="K69" i="9"/>
  <c r="S69" i="9"/>
  <c r="K70" i="11" l="1"/>
  <c r="U70" i="11"/>
  <c r="S70" i="11"/>
  <c r="F71" i="11"/>
  <c r="I71" i="11"/>
  <c r="R71" i="11"/>
  <c r="E71" i="11"/>
  <c r="Q71" i="11"/>
  <c r="M71" i="11"/>
  <c r="D72" i="11"/>
  <c r="N71" i="11"/>
  <c r="J71" i="11"/>
  <c r="G70" i="11"/>
  <c r="O70" i="9"/>
  <c r="K70" i="9"/>
  <c r="E71" i="9"/>
  <c r="R71" i="9"/>
  <c r="F71" i="9"/>
  <c r="I71" i="9"/>
  <c r="Q71" i="9"/>
  <c r="U71" i="9" s="1"/>
  <c r="N71" i="9"/>
  <c r="M71" i="9"/>
  <c r="J71" i="9"/>
  <c r="S70" i="9"/>
  <c r="G70" i="9"/>
  <c r="G71" i="11" l="1"/>
  <c r="S71" i="11"/>
  <c r="U71" i="11"/>
  <c r="I72" i="11"/>
  <c r="D73" i="11"/>
  <c r="J72" i="11"/>
  <c r="N72" i="11"/>
  <c r="M72" i="11"/>
  <c r="E72" i="11"/>
  <c r="F72" i="11"/>
  <c r="Q72" i="11"/>
  <c r="R72" i="11"/>
  <c r="O71" i="11"/>
  <c r="K71" i="11"/>
  <c r="O71" i="9"/>
  <c r="E72" i="9"/>
  <c r="F72" i="9"/>
  <c r="M72" i="9"/>
  <c r="R72" i="9"/>
  <c r="N72" i="9"/>
  <c r="Q72" i="9"/>
  <c r="U72" i="9" s="1"/>
  <c r="J72" i="9"/>
  <c r="I72" i="9"/>
  <c r="S71" i="9"/>
  <c r="K71" i="9"/>
  <c r="G71" i="9"/>
  <c r="O72" i="11" l="1"/>
  <c r="G72" i="11"/>
  <c r="K72" i="11"/>
  <c r="M73" i="11"/>
  <c r="J73" i="11"/>
  <c r="E73" i="11"/>
  <c r="Q73" i="11"/>
  <c r="F73" i="11"/>
  <c r="I73" i="11"/>
  <c r="K73" i="11" s="1"/>
  <c r="R73" i="11"/>
  <c r="D74" i="11"/>
  <c r="N73" i="11"/>
  <c r="U72" i="11"/>
  <c r="S72" i="11"/>
  <c r="K72" i="9"/>
  <c r="O72" i="9"/>
  <c r="G72" i="9"/>
  <c r="S72" i="9"/>
  <c r="M73" i="9"/>
  <c r="R73" i="9"/>
  <c r="J73" i="9"/>
  <c r="E73" i="9"/>
  <c r="N73" i="9"/>
  <c r="Q73" i="9"/>
  <c r="U73" i="9" s="1"/>
  <c r="I73" i="9"/>
  <c r="F73" i="9"/>
  <c r="D75" i="11" l="1"/>
  <c r="R74" i="11"/>
  <c r="N74" i="11"/>
  <c r="M74" i="11"/>
  <c r="O74" i="11" s="1"/>
  <c r="J74" i="11"/>
  <c r="I74" i="11"/>
  <c r="E74" i="11"/>
  <c r="F74" i="11"/>
  <c r="Q74" i="11"/>
  <c r="U73" i="11"/>
  <c r="S73" i="11"/>
  <c r="G73" i="11"/>
  <c r="O73" i="11"/>
  <c r="K73" i="9"/>
  <c r="M74" i="9"/>
  <c r="N74" i="9"/>
  <c r="E74" i="9"/>
  <c r="I74" i="9"/>
  <c r="R74" i="9"/>
  <c r="F74" i="9"/>
  <c r="Q74" i="9"/>
  <c r="U74" i="9" s="1"/>
  <c r="J74" i="9"/>
  <c r="G73" i="9"/>
  <c r="O73" i="9"/>
  <c r="S73" i="9"/>
  <c r="K74" i="11" l="1"/>
  <c r="G74" i="11"/>
  <c r="U74" i="11"/>
  <c r="S74" i="11"/>
  <c r="Q75" i="11"/>
  <c r="E75" i="11"/>
  <c r="I75" i="11"/>
  <c r="R75" i="11"/>
  <c r="N75" i="11"/>
  <c r="M75" i="11"/>
  <c r="D76" i="11"/>
  <c r="J75" i="11"/>
  <c r="F75" i="11"/>
  <c r="K74" i="9"/>
  <c r="S74" i="9"/>
  <c r="G74" i="9"/>
  <c r="R75" i="9"/>
  <c r="Q75" i="9"/>
  <c r="U75" i="9" s="1"/>
  <c r="E75" i="9"/>
  <c r="F75" i="9"/>
  <c r="I75" i="9"/>
  <c r="J75" i="9"/>
  <c r="M75" i="9"/>
  <c r="N75" i="9"/>
  <c r="O74" i="9"/>
  <c r="K75" i="11" l="1"/>
  <c r="S75" i="11"/>
  <c r="U75" i="11"/>
  <c r="E76" i="11"/>
  <c r="R76" i="11"/>
  <c r="M76" i="11"/>
  <c r="F76" i="11"/>
  <c r="N76" i="11"/>
  <c r="D77" i="11"/>
  <c r="J76" i="11"/>
  <c r="Q76" i="11"/>
  <c r="I76" i="11"/>
  <c r="O75" i="11"/>
  <c r="G75" i="11"/>
  <c r="O75" i="9"/>
  <c r="G75" i="9"/>
  <c r="K75" i="9"/>
  <c r="S75" i="9"/>
  <c r="R76" i="9"/>
  <c r="E76" i="9"/>
  <c r="I76" i="9"/>
  <c r="N76" i="9"/>
  <c r="J76" i="9"/>
  <c r="F76" i="9"/>
  <c r="Q76" i="9"/>
  <c r="U76" i="9" s="1"/>
  <c r="M76" i="9"/>
  <c r="K76" i="11" l="1"/>
  <c r="M77" i="11"/>
  <c r="F77" i="11"/>
  <c r="R77" i="11"/>
  <c r="Q77" i="11"/>
  <c r="N77" i="11"/>
  <c r="D78" i="11"/>
  <c r="E77" i="11"/>
  <c r="I77" i="11"/>
  <c r="J77" i="11"/>
  <c r="G76" i="11"/>
  <c r="U76" i="11"/>
  <c r="S76" i="11"/>
  <c r="O76" i="11"/>
  <c r="O76" i="9"/>
  <c r="K76" i="9"/>
  <c r="S76" i="9"/>
  <c r="Q77" i="9"/>
  <c r="U77" i="9" s="1"/>
  <c r="N77" i="9"/>
  <c r="E77" i="9"/>
  <c r="R77" i="9"/>
  <c r="F77" i="9"/>
  <c r="I77" i="9"/>
  <c r="J77" i="9"/>
  <c r="M77" i="9"/>
  <c r="G76" i="9"/>
  <c r="K77" i="11" l="1"/>
  <c r="G77" i="11"/>
  <c r="U77" i="11"/>
  <c r="S77" i="11"/>
  <c r="J78" i="11"/>
  <c r="F78" i="11"/>
  <c r="I78" i="11"/>
  <c r="E78" i="11"/>
  <c r="M78" i="11"/>
  <c r="R78" i="11"/>
  <c r="N78" i="11"/>
  <c r="Q78" i="11"/>
  <c r="D79" i="11"/>
  <c r="O77" i="11"/>
  <c r="O77" i="9"/>
  <c r="G77" i="9"/>
  <c r="S77" i="9"/>
  <c r="F78" i="9"/>
  <c r="J78" i="9"/>
  <c r="Q78" i="9"/>
  <c r="U78" i="9" s="1"/>
  <c r="I78" i="9"/>
  <c r="M78" i="9"/>
  <c r="N78" i="9"/>
  <c r="R78" i="9"/>
  <c r="E78" i="9"/>
  <c r="K77" i="9"/>
  <c r="K78" i="11" l="1"/>
  <c r="R79" i="11"/>
  <c r="Q79" i="11"/>
  <c r="J79" i="11"/>
  <c r="I79" i="11"/>
  <c r="N79" i="11"/>
  <c r="E79" i="11"/>
  <c r="M79" i="11"/>
  <c r="F79" i="11"/>
  <c r="D80" i="11"/>
  <c r="O78" i="11"/>
  <c r="U78" i="11"/>
  <c r="S78" i="11"/>
  <c r="G78" i="11"/>
  <c r="G78" i="9"/>
  <c r="K78" i="9"/>
  <c r="O78" i="9"/>
  <c r="I79" i="9"/>
  <c r="J79" i="9"/>
  <c r="M79" i="9"/>
  <c r="Q79" i="9"/>
  <c r="U79" i="9" s="1"/>
  <c r="R79" i="9"/>
  <c r="N79" i="9"/>
  <c r="F79" i="9"/>
  <c r="E79" i="9"/>
  <c r="S78" i="9"/>
  <c r="O79" i="11" l="1"/>
  <c r="K79" i="11"/>
  <c r="G79" i="11"/>
  <c r="U79" i="11"/>
  <c r="S79" i="11"/>
  <c r="I80" i="11"/>
  <c r="N80" i="11"/>
  <c r="R80" i="11"/>
  <c r="D81" i="11"/>
  <c r="E80" i="11"/>
  <c r="F80" i="11"/>
  <c r="Q80" i="11"/>
  <c r="M80" i="11"/>
  <c r="J80" i="11"/>
  <c r="G79" i="9"/>
  <c r="N80" i="9"/>
  <c r="M80" i="9"/>
  <c r="J80" i="9"/>
  <c r="I80" i="9"/>
  <c r="F80" i="9"/>
  <c r="Q80" i="9"/>
  <c r="U80" i="9" s="1"/>
  <c r="R80" i="9"/>
  <c r="E80" i="9"/>
  <c r="S79" i="9"/>
  <c r="K79" i="9"/>
  <c r="O79" i="9"/>
  <c r="O80" i="11" l="1"/>
  <c r="G80" i="11"/>
  <c r="K80" i="11"/>
  <c r="Q81" i="11"/>
  <c r="D82" i="11"/>
  <c r="R81" i="11"/>
  <c r="I81" i="11"/>
  <c r="J81" i="11"/>
  <c r="M81" i="11"/>
  <c r="E81" i="11"/>
  <c r="F81" i="11"/>
  <c r="N81" i="11"/>
  <c r="U80" i="11"/>
  <c r="S80" i="11"/>
  <c r="K80" i="9"/>
  <c r="O80" i="9"/>
  <c r="S80" i="9"/>
  <c r="G80" i="9"/>
  <c r="E81" i="9"/>
  <c r="F81" i="9"/>
  <c r="Q81" i="9"/>
  <c r="U81" i="9" s="1"/>
  <c r="I81" i="9"/>
  <c r="M81" i="9"/>
  <c r="R81" i="9"/>
  <c r="N81" i="9"/>
  <c r="J81" i="9"/>
  <c r="G81" i="11" l="1"/>
  <c r="O81" i="11"/>
  <c r="J82" i="11"/>
  <c r="R82" i="11"/>
  <c r="Q82" i="11"/>
  <c r="I82" i="11"/>
  <c r="D83" i="11"/>
  <c r="F82" i="11"/>
  <c r="N82" i="11"/>
  <c r="M82" i="11"/>
  <c r="E82" i="11"/>
  <c r="S81" i="11"/>
  <c r="U81" i="11"/>
  <c r="K81" i="11"/>
  <c r="G81" i="9"/>
  <c r="R82" i="9"/>
  <c r="E82" i="9"/>
  <c r="I82" i="9"/>
  <c r="M82" i="9"/>
  <c r="F82" i="9"/>
  <c r="J82" i="9"/>
  <c r="Q82" i="9"/>
  <c r="U82" i="9" s="1"/>
  <c r="N82" i="9"/>
  <c r="K81" i="9"/>
  <c r="S81" i="9"/>
  <c r="O81" i="9"/>
  <c r="S82" i="11" l="1"/>
  <c r="U82" i="11"/>
  <c r="G82" i="11"/>
  <c r="J83" i="11"/>
  <c r="D84" i="11"/>
  <c r="R83" i="11"/>
  <c r="I83" i="11"/>
  <c r="M83" i="11"/>
  <c r="N83" i="11"/>
  <c r="E83" i="11"/>
  <c r="Q83" i="11"/>
  <c r="F83" i="11"/>
  <c r="O82" i="11"/>
  <c r="K82" i="11"/>
  <c r="O82" i="9"/>
  <c r="S82" i="9"/>
  <c r="K82" i="9"/>
  <c r="R83" i="9"/>
  <c r="J83" i="9"/>
  <c r="Q83" i="9"/>
  <c r="U83" i="9" s="1"/>
  <c r="F83" i="9"/>
  <c r="E83" i="9"/>
  <c r="I83" i="9"/>
  <c r="M83" i="9"/>
  <c r="N83" i="9"/>
  <c r="G82" i="9"/>
  <c r="O83" i="11" l="1"/>
  <c r="K83" i="11"/>
  <c r="S83" i="11"/>
  <c r="U83" i="11"/>
  <c r="G83" i="11"/>
  <c r="J84" i="11"/>
  <c r="R84" i="11"/>
  <c r="Q84" i="11"/>
  <c r="E84" i="11"/>
  <c r="M84" i="11"/>
  <c r="D85" i="11"/>
  <c r="N84" i="11"/>
  <c r="I84" i="11"/>
  <c r="F84" i="11"/>
  <c r="K83" i="9"/>
  <c r="O83" i="9"/>
  <c r="S83" i="9"/>
  <c r="N84" i="9"/>
  <c r="I84" i="9"/>
  <c r="F84" i="9"/>
  <c r="E84" i="9"/>
  <c r="M84" i="9"/>
  <c r="J84" i="9"/>
  <c r="R84" i="9"/>
  <c r="Q84" i="9"/>
  <c r="U84" i="9" s="1"/>
  <c r="G83" i="9"/>
  <c r="K84" i="11" l="1"/>
  <c r="O84" i="11"/>
  <c r="G84" i="11"/>
  <c r="U84" i="11"/>
  <c r="S84" i="11"/>
  <c r="I85" i="11"/>
  <c r="Q85" i="11"/>
  <c r="R85" i="11"/>
  <c r="J85" i="11"/>
  <c r="E85" i="11"/>
  <c r="M85" i="11"/>
  <c r="N85" i="11"/>
  <c r="D86" i="11"/>
  <c r="F85" i="11"/>
  <c r="O84" i="9"/>
  <c r="S84" i="9"/>
  <c r="F85" i="9"/>
  <c r="I85" i="9"/>
  <c r="J85" i="9"/>
  <c r="M85" i="9"/>
  <c r="R85" i="9"/>
  <c r="N85" i="9"/>
  <c r="Q85" i="9"/>
  <c r="U85" i="9" s="1"/>
  <c r="E85" i="9"/>
  <c r="G84" i="9"/>
  <c r="K84" i="9"/>
  <c r="J86" i="11" l="1"/>
  <c r="D87" i="11"/>
  <c r="M86" i="11"/>
  <c r="E86" i="11"/>
  <c r="R86" i="11"/>
  <c r="Q86" i="11"/>
  <c r="I86" i="11"/>
  <c r="N86" i="11"/>
  <c r="F86" i="11"/>
  <c r="O85" i="11"/>
  <c r="S85" i="11"/>
  <c r="U85" i="11"/>
  <c r="G85" i="11"/>
  <c r="K85" i="11"/>
  <c r="G85" i="9"/>
  <c r="K85" i="9"/>
  <c r="O85" i="9"/>
  <c r="S85" i="9"/>
  <c r="M86" i="9"/>
  <c r="N86" i="9"/>
  <c r="I86" i="9"/>
  <c r="Q86" i="9"/>
  <c r="U86" i="9" s="1"/>
  <c r="F86" i="9"/>
  <c r="E86" i="9"/>
  <c r="J86" i="9"/>
  <c r="R86" i="9"/>
  <c r="K86" i="11" l="1"/>
  <c r="G86" i="11"/>
  <c r="O86" i="11"/>
  <c r="U86" i="11"/>
  <c r="S86" i="11"/>
  <c r="M87" i="11"/>
  <c r="D88" i="11"/>
  <c r="N87" i="11"/>
  <c r="F87" i="11"/>
  <c r="Q87" i="11"/>
  <c r="R87" i="11"/>
  <c r="E87" i="11"/>
  <c r="I87" i="11"/>
  <c r="J87" i="11"/>
  <c r="G86" i="9"/>
  <c r="K86" i="9"/>
  <c r="O86" i="9"/>
  <c r="S86" i="9"/>
  <c r="E87" i="9"/>
  <c r="M87" i="9"/>
  <c r="I87" i="9"/>
  <c r="Q87" i="9"/>
  <c r="U87" i="9" s="1"/>
  <c r="N87" i="9"/>
  <c r="R87" i="9"/>
  <c r="F87" i="9"/>
  <c r="J87" i="9"/>
  <c r="G87" i="11" l="1"/>
  <c r="S87" i="11"/>
  <c r="U87" i="11"/>
  <c r="O87" i="11"/>
  <c r="K87" i="11"/>
  <c r="Q88" i="11"/>
  <c r="R88" i="11"/>
  <c r="F88" i="11"/>
  <c r="J88" i="11"/>
  <c r="D89" i="11"/>
  <c r="M88" i="11"/>
  <c r="E88" i="11"/>
  <c r="N88" i="11"/>
  <c r="I88" i="11"/>
  <c r="E88" i="9"/>
  <c r="M88" i="9"/>
  <c r="N88" i="9"/>
  <c r="R88" i="9"/>
  <c r="F88" i="9"/>
  <c r="I88" i="9"/>
  <c r="J88" i="9"/>
  <c r="Q88" i="9"/>
  <c r="U88" i="9" s="1"/>
  <c r="S87" i="9"/>
  <c r="G87" i="9"/>
  <c r="K87" i="9"/>
  <c r="O87" i="9"/>
  <c r="G88" i="11" l="1"/>
  <c r="O88" i="11"/>
  <c r="K88" i="11"/>
  <c r="J89" i="11"/>
  <c r="Q89" i="11"/>
  <c r="R89" i="11"/>
  <c r="D90" i="11"/>
  <c r="F89" i="11"/>
  <c r="M89" i="11"/>
  <c r="I89" i="11"/>
  <c r="N89" i="11"/>
  <c r="E89" i="11"/>
  <c r="S88" i="11"/>
  <c r="U88" i="11"/>
  <c r="K88" i="9"/>
  <c r="I89" i="9"/>
  <c r="Q89" i="9"/>
  <c r="U89" i="9" s="1"/>
  <c r="R89" i="9"/>
  <c r="J89" i="9"/>
  <c r="N89" i="9"/>
  <c r="E89" i="9"/>
  <c r="F89" i="9"/>
  <c r="M89" i="9"/>
  <c r="O88" i="9"/>
  <c r="S88" i="9"/>
  <c r="G88" i="9"/>
  <c r="G89" i="11" l="1"/>
  <c r="K89" i="11"/>
  <c r="N90" i="11"/>
  <c r="F90" i="11"/>
  <c r="I90" i="11"/>
  <c r="M90" i="11"/>
  <c r="E90" i="11"/>
  <c r="Q90" i="11"/>
  <c r="D91" i="11"/>
  <c r="J90" i="11"/>
  <c r="R90" i="11"/>
  <c r="O89" i="11"/>
  <c r="S89" i="11"/>
  <c r="U89" i="11"/>
  <c r="O89" i="9"/>
  <c r="G89" i="9"/>
  <c r="S89" i="9"/>
  <c r="R90" i="9"/>
  <c r="E90" i="9"/>
  <c r="I90" i="9"/>
  <c r="N90" i="9"/>
  <c r="J90" i="9"/>
  <c r="Q90" i="9"/>
  <c r="U90" i="9" s="1"/>
  <c r="F90" i="9"/>
  <c r="M90" i="9"/>
  <c r="K89" i="9"/>
  <c r="O90" i="11" l="1"/>
  <c r="G90" i="11"/>
  <c r="R91" i="11"/>
  <c r="E91" i="11"/>
  <c r="F91" i="11"/>
  <c r="D92" i="11"/>
  <c r="Q91" i="11"/>
  <c r="M91" i="11"/>
  <c r="I91" i="11"/>
  <c r="J91" i="11"/>
  <c r="N91" i="11"/>
  <c r="K90" i="11"/>
  <c r="U90" i="11"/>
  <c r="S90" i="11"/>
  <c r="O90" i="9"/>
  <c r="K90" i="9"/>
  <c r="S90" i="9"/>
  <c r="G90" i="9"/>
  <c r="Q91" i="9"/>
  <c r="U91" i="9" s="1"/>
  <c r="F91" i="9"/>
  <c r="M91" i="9"/>
  <c r="N91" i="9"/>
  <c r="I91" i="9"/>
  <c r="R91" i="9"/>
  <c r="E91" i="9"/>
  <c r="J91" i="9"/>
  <c r="K91" i="11" l="1"/>
  <c r="F92" i="11"/>
  <c r="R92" i="11"/>
  <c r="J92" i="11"/>
  <c r="N92" i="11"/>
  <c r="E92" i="11"/>
  <c r="I92" i="11"/>
  <c r="Q92" i="11"/>
  <c r="D93" i="11"/>
  <c r="M92" i="11"/>
  <c r="O91" i="11"/>
  <c r="G91" i="11"/>
  <c r="U91" i="11"/>
  <c r="S91" i="11"/>
  <c r="G91" i="9"/>
  <c r="S91" i="9"/>
  <c r="O91" i="9"/>
  <c r="K91" i="9"/>
  <c r="I92" i="9"/>
  <c r="M92" i="9"/>
  <c r="E92" i="9"/>
  <c r="Q92" i="9"/>
  <c r="U92" i="9" s="1"/>
  <c r="N92" i="9"/>
  <c r="F92" i="9"/>
  <c r="R92" i="9"/>
  <c r="J92" i="9"/>
  <c r="G92" i="11" l="1"/>
  <c r="O92" i="11"/>
  <c r="K92" i="11"/>
  <c r="I93" i="11"/>
  <c r="N93" i="11"/>
  <c r="R93" i="11"/>
  <c r="Q93" i="11"/>
  <c r="F93" i="11"/>
  <c r="M93" i="11"/>
  <c r="E93" i="11"/>
  <c r="D94" i="11"/>
  <c r="J93" i="11"/>
  <c r="U92" i="11"/>
  <c r="S92" i="11"/>
  <c r="G92" i="9"/>
  <c r="J93" i="9"/>
  <c r="R93" i="9"/>
  <c r="F93" i="9"/>
  <c r="E93" i="9"/>
  <c r="N93" i="9"/>
  <c r="Q93" i="9"/>
  <c r="U93" i="9" s="1"/>
  <c r="I93" i="9"/>
  <c r="M93" i="9"/>
  <c r="O92" i="9"/>
  <c r="S92" i="9"/>
  <c r="K92" i="9"/>
  <c r="O93" i="11" l="1"/>
  <c r="G93" i="11"/>
  <c r="D95" i="11"/>
  <c r="F94" i="11"/>
  <c r="M94" i="11"/>
  <c r="N94" i="11"/>
  <c r="E94" i="11"/>
  <c r="I94" i="11"/>
  <c r="R94" i="11"/>
  <c r="J94" i="11"/>
  <c r="Q94" i="11"/>
  <c r="U93" i="11"/>
  <c r="S93" i="11"/>
  <c r="K93" i="11"/>
  <c r="K93" i="9"/>
  <c r="S93" i="9"/>
  <c r="I94" i="9"/>
  <c r="F94" i="9"/>
  <c r="R94" i="9"/>
  <c r="N94" i="9"/>
  <c r="Q94" i="9"/>
  <c r="U94" i="9" s="1"/>
  <c r="E94" i="9"/>
  <c r="J94" i="9"/>
  <c r="M94" i="9"/>
  <c r="O93" i="9"/>
  <c r="G93" i="9"/>
  <c r="O94" i="11" l="1"/>
  <c r="K94" i="11"/>
  <c r="U94" i="11"/>
  <c r="S94" i="11"/>
  <c r="G94" i="11"/>
  <c r="F95" i="11"/>
  <c r="J95" i="11"/>
  <c r="R95" i="11"/>
  <c r="I95" i="11"/>
  <c r="M95" i="11"/>
  <c r="Q95" i="11"/>
  <c r="D96" i="11"/>
  <c r="N95" i="11"/>
  <c r="E95" i="11"/>
  <c r="G95" i="11" s="1"/>
  <c r="O94" i="9"/>
  <c r="G94" i="9"/>
  <c r="S94" i="9"/>
  <c r="K94" i="9"/>
  <c r="R95" i="9"/>
  <c r="J95" i="9"/>
  <c r="M95" i="9"/>
  <c r="I95" i="9"/>
  <c r="F95" i="9"/>
  <c r="Q95" i="9"/>
  <c r="U95" i="9" s="1"/>
  <c r="E95" i="9"/>
  <c r="N95" i="9"/>
  <c r="I96" i="11" l="1"/>
  <c r="F96" i="11"/>
  <c r="J96" i="11"/>
  <c r="D97" i="11"/>
  <c r="N96" i="11"/>
  <c r="E96" i="11"/>
  <c r="M96" i="11"/>
  <c r="Q96" i="11"/>
  <c r="R96" i="11"/>
  <c r="S95" i="11"/>
  <c r="U95" i="11"/>
  <c r="O95" i="11"/>
  <c r="K95" i="11"/>
  <c r="K95" i="9"/>
  <c r="G95" i="9"/>
  <c r="J96" i="9"/>
  <c r="I96" i="9"/>
  <c r="E96" i="9"/>
  <c r="M96" i="9"/>
  <c r="N96" i="9"/>
  <c r="F96" i="9"/>
  <c r="Q96" i="9"/>
  <c r="U96" i="9" s="1"/>
  <c r="R96" i="9"/>
  <c r="O95" i="9"/>
  <c r="S95" i="9"/>
  <c r="G96" i="11" l="1"/>
  <c r="O96" i="11"/>
  <c r="S96" i="11"/>
  <c r="U96" i="11"/>
  <c r="D98" i="11"/>
  <c r="J97" i="11"/>
  <c r="R97" i="11"/>
  <c r="N97" i="11"/>
  <c r="I97" i="11"/>
  <c r="M97" i="11"/>
  <c r="Q97" i="11"/>
  <c r="F97" i="11"/>
  <c r="E97" i="11"/>
  <c r="K96" i="11"/>
  <c r="K96" i="9"/>
  <c r="S96" i="9"/>
  <c r="G96" i="9"/>
  <c r="M97" i="9"/>
  <c r="Q97" i="9"/>
  <c r="U97" i="9" s="1"/>
  <c r="R97" i="9"/>
  <c r="F97" i="9"/>
  <c r="E97" i="9"/>
  <c r="N97" i="9"/>
  <c r="J97" i="9"/>
  <c r="I97" i="9"/>
  <c r="O96" i="9"/>
  <c r="O97" i="11" l="1"/>
  <c r="K97" i="11"/>
  <c r="G97" i="11"/>
  <c r="N98" i="11"/>
  <c r="I98" i="11"/>
  <c r="M98" i="11"/>
  <c r="Q98" i="11"/>
  <c r="E98" i="11"/>
  <c r="R98" i="11"/>
  <c r="D99" i="11"/>
  <c r="F98" i="11"/>
  <c r="J98" i="11"/>
  <c r="U97" i="11"/>
  <c r="S97" i="11"/>
  <c r="K97" i="9"/>
  <c r="O97" i="9"/>
  <c r="S97" i="9"/>
  <c r="G97" i="9"/>
  <c r="I98" i="9"/>
  <c r="F98" i="9"/>
  <c r="E98" i="9"/>
  <c r="R98" i="9"/>
  <c r="N98" i="9"/>
  <c r="Q98" i="9"/>
  <c r="U98" i="9" s="1"/>
  <c r="J98" i="9"/>
  <c r="M98" i="9"/>
  <c r="O98" i="11" l="1"/>
  <c r="S98" i="11"/>
  <c r="U98" i="11"/>
  <c r="J99" i="11"/>
  <c r="F99" i="11"/>
  <c r="D100" i="11"/>
  <c r="N99" i="11"/>
  <c r="M99" i="11"/>
  <c r="I99" i="11"/>
  <c r="E99" i="11"/>
  <c r="R99" i="11"/>
  <c r="Q99" i="11"/>
  <c r="K98" i="11"/>
  <c r="G98" i="11"/>
  <c r="S98" i="9"/>
  <c r="G98" i="9"/>
  <c r="O98" i="9"/>
  <c r="R99" i="9"/>
  <c r="I99" i="9"/>
  <c r="J99" i="9"/>
  <c r="F99" i="9"/>
  <c r="M99" i="9"/>
  <c r="N99" i="9"/>
  <c r="Q99" i="9"/>
  <c r="U99" i="9" s="1"/>
  <c r="E99" i="9"/>
  <c r="K98" i="9"/>
  <c r="K99" i="11" l="1"/>
  <c r="S99" i="11"/>
  <c r="U99" i="11"/>
  <c r="O99" i="11"/>
  <c r="G99" i="11"/>
  <c r="F100" i="11"/>
  <c r="D101" i="11"/>
  <c r="J100" i="11"/>
  <c r="R100" i="11"/>
  <c r="I100" i="11"/>
  <c r="E100" i="11"/>
  <c r="G100" i="11" s="1"/>
  <c r="N100" i="11"/>
  <c r="M100" i="11"/>
  <c r="Q100" i="11"/>
  <c r="G99" i="9"/>
  <c r="S99" i="9"/>
  <c r="J100" i="9"/>
  <c r="I100" i="9"/>
  <c r="N100" i="9"/>
  <c r="R100" i="9"/>
  <c r="E100" i="9"/>
  <c r="M100" i="9"/>
  <c r="F100" i="9"/>
  <c r="Q100" i="9"/>
  <c r="U100" i="9" s="1"/>
  <c r="O99" i="9"/>
  <c r="K99" i="9"/>
  <c r="O100" i="11" l="1"/>
  <c r="I101" i="11"/>
  <c r="E101" i="11"/>
  <c r="R101" i="11"/>
  <c r="Q101" i="11"/>
  <c r="M101" i="11"/>
  <c r="F101" i="11"/>
  <c r="D102" i="11"/>
  <c r="J101" i="11"/>
  <c r="N101" i="11"/>
  <c r="U100" i="11"/>
  <c r="S100" i="11"/>
  <c r="K100" i="11"/>
  <c r="O100" i="9"/>
  <c r="G100" i="9"/>
  <c r="K100" i="9"/>
  <c r="S100" i="9"/>
  <c r="F101" i="9"/>
  <c r="I101" i="9"/>
  <c r="J101" i="9"/>
  <c r="R101" i="9"/>
  <c r="M101" i="9"/>
  <c r="Q101" i="9"/>
  <c r="U101" i="9" s="1"/>
  <c r="N101" i="9"/>
  <c r="E101" i="9"/>
  <c r="U101" i="11" l="1"/>
  <c r="S101" i="11"/>
  <c r="R102" i="11"/>
  <c r="N102" i="11"/>
  <c r="D103" i="11"/>
  <c r="J102" i="11"/>
  <c r="I102" i="11"/>
  <c r="Q102" i="11"/>
  <c r="M102" i="11"/>
  <c r="E102" i="11"/>
  <c r="F102" i="11"/>
  <c r="G101" i="11"/>
  <c r="O101" i="11"/>
  <c r="K101" i="11"/>
  <c r="G101" i="9"/>
  <c r="S101" i="9"/>
  <c r="D103" i="9"/>
  <c r="E102" i="9"/>
  <c r="F102" i="9"/>
  <c r="R102" i="9"/>
  <c r="M102" i="9"/>
  <c r="N102" i="9"/>
  <c r="Q102" i="9"/>
  <c r="U102" i="9" s="1"/>
  <c r="J102" i="9"/>
  <c r="I102" i="9"/>
  <c r="O101" i="9"/>
  <c r="K101" i="9"/>
  <c r="K102" i="11" l="1"/>
  <c r="O102" i="11"/>
  <c r="S102" i="11"/>
  <c r="U102" i="11"/>
  <c r="G102" i="11"/>
  <c r="M103" i="11"/>
  <c r="I103" i="11"/>
  <c r="N103" i="11"/>
  <c r="Q103" i="11"/>
  <c r="J103" i="11"/>
  <c r="F103" i="11"/>
  <c r="R103" i="11"/>
  <c r="E103" i="11"/>
  <c r="K102" i="9"/>
  <c r="G102" i="9"/>
  <c r="O102" i="9"/>
  <c r="M103" i="9"/>
  <c r="I103" i="9"/>
  <c r="N103" i="9"/>
  <c r="E103" i="9"/>
  <c r="F103" i="9"/>
  <c r="Q103" i="9"/>
  <c r="R103" i="9"/>
  <c r="J103" i="9"/>
  <c r="S102" i="9"/>
  <c r="O103" i="11" l="1"/>
  <c r="U103" i="11"/>
  <c r="G103" i="11"/>
  <c r="S103" i="11"/>
  <c r="K103" i="11"/>
  <c r="O103" i="9"/>
  <c r="S103" i="9"/>
  <c r="K103" i="9"/>
  <c r="U103" i="9"/>
  <c r="G103" i="9"/>
</calcChain>
</file>

<file path=xl/sharedStrings.xml><?xml version="1.0" encoding="utf-8"?>
<sst xmlns="http://schemas.openxmlformats.org/spreadsheetml/2006/main" count="3654" uniqueCount="112">
  <si>
    <t>Sales value</t>
  </si>
  <si>
    <t>Sales volume</t>
  </si>
  <si>
    <t>Transaction date</t>
  </si>
  <si>
    <t>Invoice #</t>
  </si>
  <si>
    <t>Transaction Reference</t>
  </si>
  <si>
    <t>Customer name</t>
  </si>
  <si>
    <t>Customer location</t>
  </si>
  <si>
    <t>Week #</t>
  </si>
  <si>
    <t>Manly</t>
  </si>
  <si>
    <t>Chatswood</t>
  </si>
  <si>
    <t>Sale of shoes</t>
  </si>
  <si>
    <t>Bondi</t>
  </si>
  <si>
    <t>Gordon</t>
  </si>
  <si>
    <t>Parramatta</t>
  </si>
  <si>
    <t>Gosford</t>
  </si>
  <si>
    <t>Retail outlet 1</t>
  </si>
  <si>
    <t>Retail outlet 2</t>
  </si>
  <si>
    <t>Retail outlet 3</t>
  </si>
  <si>
    <t>Retail outlet 4</t>
  </si>
  <si>
    <t>Retail outlet 5</t>
  </si>
  <si>
    <t>Retail outlet 6</t>
  </si>
  <si>
    <t>Product type</t>
  </si>
  <si>
    <t>High heels</t>
  </si>
  <si>
    <t>Sports shoes</t>
  </si>
  <si>
    <t>Running shoes</t>
  </si>
  <si>
    <t>Business formal</t>
  </si>
  <si>
    <t>Business casual</t>
  </si>
  <si>
    <t>Lane Cove</t>
  </si>
  <si>
    <t>North Sydney</t>
  </si>
  <si>
    <t>Bankstown</t>
  </si>
  <si>
    <t>Liverpool</t>
  </si>
  <si>
    <t>Surry Hills</t>
  </si>
  <si>
    <t>Epping</t>
  </si>
  <si>
    <t>Castle Hill</t>
  </si>
  <si>
    <t>Retail outlet 7</t>
  </si>
  <si>
    <t>Retail outlet 8</t>
  </si>
  <si>
    <t>Retail outlet 9</t>
  </si>
  <si>
    <t>Retail outlet 10</t>
  </si>
  <si>
    <t>Retail outlet 11</t>
  </si>
  <si>
    <t>Retail outlet 12</t>
  </si>
  <si>
    <t>Retail outlet 13</t>
  </si>
  <si>
    <t>Current Week</t>
  </si>
  <si>
    <t>4 Weeks</t>
  </si>
  <si>
    <t>13 Weeks</t>
  </si>
  <si>
    <t>Current</t>
  </si>
  <si>
    <t>Last year</t>
  </si>
  <si>
    <t>(blank)</t>
  </si>
  <si>
    <t>Present data by:</t>
  </si>
  <si>
    <t>Order data by:</t>
  </si>
  <si>
    <t>Row Labels</t>
  </si>
  <si>
    <t>Rank check:</t>
  </si>
  <si>
    <t>Sort order</t>
  </si>
  <si>
    <t>Current week ended:</t>
  </si>
  <si>
    <t>Rank - current</t>
  </si>
  <si>
    <t>Rank - 13 weeks</t>
  </si>
  <si>
    <t>Rank - 4 weeks</t>
  </si>
  <si>
    <t>12 months</t>
  </si>
  <si>
    <t>12 Months</t>
  </si>
  <si>
    <t>Rank - 12 mnths</t>
  </si>
  <si>
    <t>a</t>
  </si>
  <si>
    <t>Retail outlet 14</t>
  </si>
  <si>
    <t>Malvern</t>
  </si>
  <si>
    <t>% chg</t>
  </si>
  <si>
    <t>Ottoway</t>
  </si>
  <si>
    <t>Pennington</t>
  </si>
  <si>
    <t>Rosewater</t>
  </si>
  <si>
    <t>Wingfield</t>
  </si>
  <si>
    <t>Albert Park</t>
  </si>
  <si>
    <t>Alberton</t>
  </si>
  <si>
    <t>Cheltenham</t>
  </si>
  <si>
    <t>Hendon</t>
  </si>
  <si>
    <t>Queenstown</t>
  </si>
  <si>
    <t>Royal Park</t>
  </si>
  <si>
    <t>Birkenhead</t>
  </si>
  <si>
    <t>Ethelton</t>
  </si>
  <si>
    <t>Glanville</t>
  </si>
  <si>
    <t>Amata</t>
  </si>
  <si>
    <t>Allenby Gardens</t>
  </si>
  <si>
    <t>Beverley</t>
  </si>
  <si>
    <t>Kilkenny</t>
  </si>
  <si>
    <t>Angle Park</t>
  </si>
  <si>
    <t>Ferryden Park</t>
  </si>
  <si>
    <t/>
  </si>
  <si>
    <t>Retail outlet 15</t>
  </si>
  <si>
    <t>Retail outlet 16</t>
  </si>
  <si>
    <t>Retail outlet 17</t>
  </si>
  <si>
    <t>Retail outlet 18</t>
  </si>
  <si>
    <t>Retail outlet 19</t>
  </si>
  <si>
    <t>Retail outlet 20</t>
  </si>
  <si>
    <t>Retail outlet 21</t>
  </si>
  <si>
    <t>Retail outlet 22</t>
  </si>
  <si>
    <t>Retail outlet 23</t>
  </si>
  <si>
    <t>Retail outlet 24</t>
  </si>
  <si>
    <t>Retail outlet 25</t>
  </si>
  <si>
    <t>Retail outlet 26</t>
  </si>
  <si>
    <t>Retail outlet 27</t>
  </si>
  <si>
    <t>Retail outlet 28</t>
  </si>
  <si>
    <t>Retail outlet 29</t>
  </si>
  <si>
    <t>Retail outlet 30</t>
  </si>
  <si>
    <t>Retail outlet 31</t>
  </si>
  <si>
    <t>Retail outlet 32</t>
  </si>
  <si>
    <t>Retail outlet 33</t>
  </si>
  <si>
    <t>Sale of Shirts</t>
  </si>
  <si>
    <t>Business shirt</t>
  </si>
  <si>
    <t>Casual shirt</t>
  </si>
  <si>
    <t>Formal shirt</t>
  </si>
  <si>
    <t>Instructions</t>
  </si>
  <si>
    <t>XYZ Limited</t>
  </si>
  <si>
    <t>Weekly Sales Report - Volume</t>
  </si>
  <si>
    <t>Weekly Sales Report - Value</t>
  </si>
  <si>
    <t>The current week (the week you are reporting on) should be entered as a date value under "Current week ended" in the Sales Volume worksheet</t>
  </si>
  <si>
    <t>1) Enter sales data in "Data' worksheet (up to 4000 rows) for up to 2 years (104 weeks) from the current week 
2) When entering Customer Names, Locations, or Product Type in the Data worksheet, ensure the values are consistent (e.g. if location is Sydney each transaction for this location is also spelled exactly "Sydney")
3) The workbook must be refreshed each time new data is added (Data menu - Refresh All)
4) The Report data and view can be altered using the in-cell drop down menus as pictured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</si>
</sst>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FA7D00"/>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
      <b/>
      <sz val="11"/>
      <color theme="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5" borderId="9" applyNumberFormat="0" applyAlignment="0" applyProtection="0"/>
  </cellStyleXfs>
  <cellXfs count="72">
    <xf numFmtId="0" fontId="0" fillId="0" borderId="0" xfId="0"/>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2" borderId="5" xfId="0" applyFill="1" applyBorder="1" applyAlignment="1">
      <alignment horizontal="center"/>
    </xf>
    <xf numFmtId="0" fontId="0" fillId="2" borderId="6" xfId="0" applyFill="1" applyBorder="1" applyAlignment="1">
      <alignment horizontal="center"/>
    </xf>
    <xf numFmtId="0" fontId="0" fillId="0" borderId="0" xfId="0" pivotButton="1"/>
    <xf numFmtId="0" fontId="0" fillId="0" borderId="7" xfId="0" applyBorder="1" applyAlignment="1">
      <alignment horizontal="center"/>
    </xf>
    <xf numFmtId="0" fontId="0" fillId="2" borderId="0" xfId="0" applyFill="1" applyAlignment="1">
      <alignment horizontal="center"/>
    </xf>
    <xf numFmtId="0" fontId="0" fillId="0" borderId="1" xfId="0" applyBorder="1"/>
    <xf numFmtId="0" fontId="6" fillId="0" borderId="0" xfId="0" applyFont="1"/>
    <xf numFmtId="14" fontId="4" fillId="5" borderId="9" xfId="3" applyNumberFormat="1" applyAlignment="1">
      <alignment horizontal="left"/>
    </xf>
    <xf numFmtId="0" fontId="2" fillId="0" borderId="0" xfId="0" applyFont="1" applyAlignment="1" applyProtection="1">
      <alignment horizontal="center" vertical="center" wrapText="1"/>
      <protection locked="0"/>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44" fontId="0" fillId="0" borderId="0" xfId="1" applyFont="1" applyFill="1" applyBorder="1" applyAlignment="1" applyProtection="1">
      <alignment horizontal="left"/>
      <protection locked="0"/>
    </xf>
    <xf numFmtId="0" fontId="0" fillId="0" borderId="0" xfId="0" applyProtection="1">
      <protection locked="0"/>
    </xf>
    <xf numFmtId="0" fontId="2"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Protection="1">
      <protection hidden="1"/>
    </xf>
    <xf numFmtId="14" fontId="2" fillId="0" borderId="0" xfId="0" applyNumberFormat="1" applyFont="1" applyAlignment="1" applyProtection="1">
      <alignment horizontal="left" vertical="center" wrapText="1"/>
      <protection hidden="1"/>
    </xf>
    <xf numFmtId="44" fontId="2" fillId="0" borderId="0" xfId="1" applyFont="1" applyFill="1" applyBorder="1" applyAlignment="1" applyProtection="1">
      <alignment horizontal="left" vertical="center"/>
      <protection hidden="1"/>
    </xf>
    <xf numFmtId="0" fontId="8" fillId="0" borderId="0" xfId="0" applyFont="1" applyAlignment="1" applyProtection="1">
      <alignment horizontal="left" vertical="center"/>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0" fillId="3" borderId="0" xfId="0" applyFill="1" applyProtection="1">
      <protection hidden="1"/>
    </xf>
    <xf numFmtId="0" fontId="2" fillId="0" borderId="0" xfId="0" applyFont="1" applyProtection="1">
      <protection hidden="1"/>
    </xf>
    <xf numFmtId="0" fontId="5" fillId="0" borderId="0" xfId="0" applyFont="1" applyProtection="1">
      <protection hidden="1"/>
    </xf>
    <xf numFmtId="0" fontId="0" fillId="6" borderId="0" xfId="0" applyFill="1" applyAlignment="1" applyProtection="1">
      <alignment horizontal="center"/>
      <protection hidden="1"/>
    </xf>
    <xf numFmtId="164" fontId="0" fillId="0" borderId="0" xfId="2" applyNumberFormat="1" applyFont="1" applyFill="1" applyBorder="1" applyAlignment="1" applyProtection="1">
      <alignment horizontal="center"/>
      <protection hidden="1"/>
    </xf>
    <xf numFmtId="0" fontId="0" fillId="3" borderId="0" xfId="0" applyFill="1" applyAlignment="1" applyProtection="1">
      <alignment horizontal="center"/>
      <protection hidden="1"/>
    </xf>
    <xf numFmtId="0" fontId="0" fillId="4" borderId="8" xfId="0" applyFill="1" applyBorder="1" applyAlignment="1" applyProtection="1">
      <alignment horizontal="left" vertical="center"/>
      <protection hidden="1"/>
    </xf>
    <xf numFmtId="0" fontId="0" fillId="4" borderId="1" xfId="0" applyFill="1" applyBorder="1" applyAlignment="1" applyProtection="1">
      <alignment horizontal="left" vertical="center"/>
      <protection hidden="1"/>
    </xf>
    <xf numFmtId="0" fontId="10" fillId="0" borderId="1" xfId="0" applyFont="1" applyBorder="1" applyProtection="1">
      <protection locked="0"/>
    </xf>
    <xf numFmtId="14" fontId="0" fillId="0" borderId="1" xfId="0" applyNumberFormat="1" applyBorder="1" applyAlignment="1" applyProtection="1">
      <alignment horizontal="left"/>
      <protection locked="0"/>
    </xf>
    <xf numFmtId="165" fontId="0" fillId="0" borderId="7" xfId="0" applyNumberFormat="1" applyBorder="1" applyAlignment="1">
      <alignment horizontal="center"/>
    </xf>
    <xf numFmtId="165" fontId="0" fillId="0" borderId="0" xfId="0" applyNumberFormat="1"/>
    <xf numFmtId="165" fontId="0" fillId="2" borderId="0" xfId="0" applyNumberFormat="1" applyFill="1" applyAlignment="1">
      <alignment horizontal="center"/>
    </xf>
    <xf numFmtId="165" fontId="0" fillId="2" borderId="10" xfId="0" applyNumberFormat="1" applyFill="1" applyBorder="1" applyAlignment="1">
      <alignment horizontal="center"/>
    </xf>
    <xf numFmtId="0" fontId="2" fillId="0" borderId="0" xfId="0" applyFont="1"/>
    <xf numFmtId="165" fontId="0" fillId="0" borderId="0" xfId="0" applyNumberFormat="1" applyProtection="1">
      <protection hidden="1"/>
    </xf>
    <xf numFmtId="165" fontId="0" fillId="6" borderId="0" xfId="0" applyNumberFormat="1" applyFill="1" applyAlignment="1" applyProtection="1">
      <alignment horizontal="center"/>
      <protection hidden="1"/>
    </xf>
    <xf numFmtId="165" fontId="0" fillId="0" borderId="0" xfId="0" applyNumberFormat="1" applyAlignment="1" applyProtection="1">
      <alignment horizontal="center"/>
      <protection hidden="1"/>
    </xf>
    <xf numFmtId="14" fontId="4" fillId="5" borderId="9" xfId="3" applyNumberFormat="1" applyAlignment="1" applyProtection="1">
      <alignment horizontal="left"/>
      <protection hidden="1"/>
    </xf>
    <xf numFmtId="0" fontId="0" fillId="0" borderId="1" xfId="0" applyBorder="1" applyAlignment="1" applyProtection="1">
      <alignment horizontal="left"/>
      <protection locked="0"/>
    </xf>
    <xf numFmtId="0" fontId="0" fillId="0" borderId="0" xfId="0" applyAlignment="1" applyProtection="1">
      <alignment horizontal="left" vertical="top"/>
      <protection hidden="1"/>
    </xf>
    <xf numFmtId="0" fontId="0" fillId="0" borderId="14" xfId="0" applyBorder="1" applyAlignment="1" applyProtection="1">
      <alignment horizontal="left" vertical="top"/>
      <protection hidden="1"/>
    </xf>
    <xf numFmtId="0" fontId="0" fillId="0" borderId="15" xfId="0" applyBorder="1" applyAlignment="1" applyProtection="1">
      <alignment horizontal="left" vertical="top"/>
      <protection hidden="1"/>
    </xf>
    <xf numFmtId="0" fontId="9" fillId="0" borderId="14" xfId="0" applyFont="1" applyBorder="1" applyProtection="1">
      <protection hidden="1"/>
    </xf>
    <xf numFmtId="0" fontId="0" fillId="0" borderId="15" xfId="0" applyBorder="1" applyProtection="1">
      <protection hidden="1"/>
    </xf>
    <xf numFmtId="0" fontId="0" fillId="0" borderId="14"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protection hidden="1"/>
    </xf>
    <xf numFmtId="0" fontId="0" fillId="0" borderId="13" xfId="0" applyBorder="1" applyAlignment="1" applyProtection="1">
      <alignment horizontal="left" vertical="top"/>
      <protection hidden="1"/>
    </xf>
    <xf numFmtId="0" fontId="0" fillId="0" borderId="14"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15" xfId="0" applyBorder="1" applyAlignment="1" applyProtection="1">
      <alignment horizontal="left" vertical="top"/>
      <protection hidden="1"/>
    </xf>
    <xf numFmtId="0" fontId="2" fillId="9" borderId="1" xfId="0" applyFont="1" applyFill="1" applyBorder="1" applyAlignment="1" applyProtection="1">
      <alignment horizontal="center"/>
      <protection hidden="1"/>
    </xf>
    <xf numFmtId="0" fontId="2" fillId="4" borderId="1" xfId="0" applyFont="1" applyFill="1" applyBorder="1" applyAlignment="1" applyProtection="1">
      <alignment horizontal="center"/>
      <protection hidden="1"/>
    </xf>
    <xf numFmtId="0" fontId="2" fillId="8" borderId="1" xfId="0" applyFont="1" applyFill="1" applyBorder="1" applyAlignment="1" applyProtection="1">
      <alignment horizontal="center"/>
      <protection hidden="1"/>
    </xf>
    <xf numFmtId="0" fontId="2" fillId="7" borderId="1" xfId="0" applyFont="1" applyFill="1" applyBorder="1" applyAlignment="1" applyProtection="1">
      <alignment horizontal="center"/>
      <protection hidden="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11" fillId="10" borderId="1" xfId="0" applyFont="1" applyFill="1" applyBorder="1" applyAlignment="1" applyProtection="1">
      <alignment horizontal="center"/>
      <protection hidden="1"/>
    </xf>
    <xf numFmtId="0" fontId="5" fillId="10" borderId="8" xfId="0" applyFont="1" applyFill="1" applyBorder="1" applyAlignment="1" applyProtection="1">
      <alignment horizontal="left" vertical="center"/>
      <protection hidden="1"/>
    </xf>
    <xf numFmtId="0" fontId="5" fillId="10" borderId="1" xfId="0" applyFont="1" applyFill="1" applyBorder="1" applyAlignment="1" applyProtection="1">
      <alignment horizontal="left" vertical="center"/>
      <protection hidden="1"/>
    </xf>
    <xf numFmtId="0" fontId="7" fillId="0" borderId="0" xfId="0" applyFont="1" applyProtection="1">
      <protection hidden="1"/>
    </xf>
  </cellXfs>
  <cellStyles count="4">
    <cellStyle name="Calculation" xfId="3" builtinId="22"/>
    <cellStyle name="Currency" xfId="1" builtinId="4"/>
    <cellStyle name="Normal" xfId="0" builtinId="0"/>
    <cellStyle name="Percent" xfId="2" builtinId="5"/>
  </cellStyles>
  <dxfs count="5">
    <dxf>
      <fill>
        <patternFill>
          <bgColor theme="0" tint="-4.9989318521683403E-2"/>
        </patternFill>
      </fill>
    </dxf>
    <dxf>
      <fill>
        <patternFill>
          <bgColor theme="0" tint="-4.9989318521683403E-2"/>
        </patternFill>
      </fill>
      <border>
        <top style="thin">
          <color auto="1"/>
        </top>
        <bottom style="thin">
          <color auto="1"/>
        </bottom>
        <vertical/>
        <horizontal/>
      </border>
    </dxf>
    <dxf>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tint="-4.9989318521683403E-2"/>
        </patternFill>
      </fill>
      <border>
        <top style="thin">
          <color auto="1"/>
        </top>
        <bottom style="thin">
          <color auto="1"/>
        </bottom>
        <vertical/>
        <horizontal/>
      </border>
    </dxf>
    <dxf>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10</xdr:row>
      <xdr:rowOff>38100</xdr:rowOff>
    </xdr:from>
    <xdr:to>
      <xdr:col>3</xdr:col>
      <xdr:colOff>304800</xdr:colOff>
      <xdr:row>18</xdr:row>
      <xdr:rowOff>38100</xdr:rowOff>
    </xdr:to>
    <xdr:pic>
      <xdr:nvPicPr>
        <xdr:cNvPr id="3" name="Picture 2">
          <a:extLst>
            <a:ext uri="{FF2B5EF4-FFF2-40B4-BE49-F238E27FC236}">
              <a16:creationId xmlns:a16="http://schemas.microsoft.com/office/drawing/2014/main" id="{17CF358E-C24D-4196-957B-4A9B6274B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71675"/>
          <a:ext cx="1371600" cy="16002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on" refreshedDate="44237.626895601854" createdVersion="6" refreshedVersion="6" minRefreshableVersion="3" recordCount="3008" xr:uid="{162BA928-337E-4C26-9655-08979C47D895}">
  <cacheSource type="worksheet">
    <worksheetSource ref="F1:F1048576" sheet="Data"/>
  </cacheSource>
  <cacheFields count="1">
    <cacheField name="Product type" numFmtId="0">
      <sharedItems containsBlank="1" count="9">
        <s v="High heels"/>
        <s v="Sports shoes"/>
        <s v="Running shoes"/>
        <s v="Business formal"/>
        <s v="Business casual"/>
        <s v="Business shirt"/>
        <s v="Casual shirt"/>
        <s v="Formal shirt"/>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on" refreshedDate="44237.626895717593" createdVersion="6" refreshedVersion="6" minRefreshableVersion="3" recordCount="3008" xr:uid="{6951EC63-1C95-4A52-85AD-02B0ECA10AA6}">
  <cacheSource type="worksheet">
    <worksheetSource ref="C1:C1048576" sheet="Data"/>
  </cacheSource>
  <cacheFields count="1">
    <cacheField name="Customer location" numFmtId="0">
      <sharedItems containsBlank="1" count="108">
        <s v="Manly"/>
        <s v="Chatswood"/>
        <s v="Bondi"/>
        <s v="Gordon"/>
        <s v="Parramatta"/>
        <s v="Gosford"/>
        <s v="Lane Cove"/>
        <s v="North Sydney"/>
        <s v="Bankstown"/>
        <s v="Liverpool"/>
        <s v="Surry Hills"/>
        <s v="Epping"/>
        <s v="Castle Hill"/>
        <s v="Malvern"/>
        <s v="Ottoway"/>
        <s v="Pennington"/>
        <s v="Rosewater"/>
        <s v="Wingfield"/>
        <s v="Albert Park"/>
        <s v="Alberton"/>
        <s v="Cheltenham"/>
        <s v="Hendon"/>
        <s v="Queenstown"/>
        <s v="Royal Park"/>
        <s v="Birkenhead"/>
        <s v="Ethelton"/>
        <s v="Glanville"/>
        <s v="Amata"/>
        <s v="Allenby Gardens"/>
        <s v="Beverley"/>
        <s v="Kilkenny"/>
        <s v="Angle Park"/>
        <s v="Ferryden Park"/>
        <m/>
        <s v="Gillman" u="1"/>
        <s v="Taperoo" u="1"/>
        <s v="Outer Harbor" u="1"/>
        <s v="Fulham Gardens" u="1"/>
        <s v="Murputja" u="1"/>
        <s v="Pipalyatjara" u="1"/>
        <s v="North Plympton" u="1"/>
        <s v="Marleston" u="1"/>
        <s v="St Clair" u="1"/>
        <s v="West Croydon" u="1"/>
        <s v="Fulham" u="1"/>
        <s v="Kings Park" u="1"/>
        <s v="Yunyarinyi" u="1"/>
        <s v="Iwantja" u="1"/>
        <s v="Ston Valley" u="1"/>
        <s v="Semaphore South" u="1"/>
        <s v="Woodville Gardens" u="1"/>
        <s v="Watarru" u="1"/>
        <s v="Findon" u="1"/>
        <s v="Woodville" u="1"/>
        <s v="Renown Park" u="1"/>
        <s v="Underdale" u="1"/>
        <s v="Woodville Park" u="1"/>
        <s v="Osborne" u="1"/>
        <s v="Woodville North" u="1"/>
        <s v="Ridleyton" u="1"/>
        <s v="Kalka" u="1"/>
        <s v="Devon Park" u="1"/>
        <s v="Woodville West" u="1"/>
        <s v="Lambina" u="1"/>
        <s v="Hilton" u="1"/>
        <s v="Semaphore" u="1"/>
        <s v="Semaphore Park" u="1"/>
        <s v="Bowden" u="1"/>
        <s v="Kaltjiti" u="1"/>
        <s v="West Lakes Shore" u="1"/>
        <s v="Ayers Range South" u="1"/>
        <s v="Welland" u="1"/>
        <s v="Cowandilla" u="1"/>
        <s v="Exeter" u="1"/>
        <s v="Torrensville" u="1"/>
        <s v="West Richmond" u="1"/>
        <s v="Brompton" u="1"/>
        <s v="Kanpi" u="1"/>
        <s v="Mansfield Park" u="1"/>
        <s v="Mile End South" u="1"/>
        <s v="Plympton" u="1"/>
        <s v="Pukatja" u="1"/>
        <s v="Lockleys" u="1"/>
        <s v="Camden Park" u="1"/>
        <s v="Adelaide" u="1"/>
        <s v="Goodwood" u="1"/>
        <s v="Seaton" u="1"/>
        <s v="North Haven" u="1"/>
        <s v="Croydon" u="1"/>
        <s v="Regency Park" u="1"/>
        <s v="Athol Park" u="1"/>
        <s v="Brooklyn Park" u="1"/>
        <s v="Tieyon" u="1"/>
        <s v="Hindmarsh" u="1"/>
        <s v="Umuwa" u="1"/>
        <s v="Tennyson" u="1"/>
        <s v="Nyapari" u="1"/>
        <s v="North Adelaide" u="1"/>
        <s v="Croydon Park" u="1"/>
        <s v="Mimili" u="1"/>
        <s v="Watinuma" u="1"/>
        <s v="Dudley Park" u="1"/>
        <s v="West Hindmarsh" u="1"/>
        <s v="Thebarton" u="1"/>
        <s v="De Rose Hill" u="1"/>
        <s v="Clarence Park" u="1"/>
        <s v="Richmond" u="1"/>
        <s v="Woodville South"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on" refreshedDate="44237.626895949077" createdVersion="6" refreshedVersion="6" minRefreshableVersion="3" recordCount="3008" xr:uid="{735D27A3-232B-413F-9716-EAEFFB2BEFDE}">
  <cacheSource type="worksheet">
    <worksheetSource ref="B1:B1048576" sheet="Data"/>
  </cacheSource>
  <cacheFields count="1">
    <cacheField name="Customer name" numFmtId="0">
      <sharedItems containsBlank="1" count="108">
        <s v="Retail outlet 1"/>
        <s v="Retail outlet 2"/>
        <s v="Retail outlet 3"/>
        <s v="Retail outlet 4"/>
        <s v="Retail outlet 5"/>
        <s v="Retail outlet 6"/>
        <s v="Retail outlet 7"/>
        <s v="Retail outlet 8"/>
        <s v="Retail outlet 9"/>
        <s v="Retail outlet 10"/>
        <s v="Retail outlet 11"/>
        <s v="Retail outlet 12"/>
        <s v="Retail outlet 13"/>
        <s v="Retail outlet 14"/>
        <s v="Retail outlet 15"/>
        <s v="Retail outlet 16"/>
        <s v="Retail outlet 17"/>
        <s v="Retail outlet 18"/>
        <s v="Retail outlet 19"/>
        <s v="Retail outlet 20"/>
        <s v="Retail outlet 21"/>
        <s v="Retail outlet 22"/>
        <s v="Retail outlet 23"/>
        <s v="Retail outlet 24"/>
        <s v="Retail outlet 25"/>
        <s v="Retail outlet 26"/>
        <s v="Retail outlet 27"/>
        <s v="Retail outlet 28"/>
        <s v="Retail outlet 29"/>
        <s v="Retail outlet 30"/>
        <s v="Retail outlet 31"/>
        <s v="Retail outlet 32"/>
        <s v="Retail outlet 33"/>
        <m/>
        <s v="Retail outlet 38" u="1"/>
        <s v="Retail outlet 104" u="1"/>
        <s v="Retail outlet 47" u="1"/>
        <s v="Retail outlet 56" u="1"/>
        <s v="Retail outlet 65" u="1"/>
        <s v="Retail outlet 74" u="1"/>
        <s v="Retail outlet 83" u="1"/>
        <s v="Retail outlet 92" u="1"/>
        <s v="Retail outlet 79" u="1"/>
        <s v="Retail outlet 88" u="1"/>
        <s v="Retail outlet 97" u="1"/>
        <s v="Retail outlet 34" u="1"/>
        <s v="Retail outlet 43" u="1"/>
        <s v="Retail outlet 52" u="1"/>
        <s v="Retail outlet 61" u="1"/>
        <s v="Retail outlet 39" u="1"/>
        <s v="Retail outlet 70" u="1"/>
        <s v="Retail outlet 48" u="1"/>
        <s v="Retail outlet 57" u="1"/>
        <s v="Retail outlet 103" u="1"/>
        <s v="Retail outlet 66" u="1"/>
        <s v="Retail outlet 75" u="1"/>
        <s v="Retail outlet 84" u="1"/>
        <s v="Retail outlet 107" u="1"/>
        <s v="Retail outlet 93" u="1"/>
        <s v="Retail outlet 89" u="1"/>
        <s v="Retail outlet 98" u="1"/>
        <s v="Retail outlet 35" u="1"/>
        <s v="Retail outlet 44" u="1"/>
        <s v="Retail outlet 53" u="1"/>
        <s v="Retail outlet 62" u="1"/>
        <s v="Retail outlet 71" u="1"/>
        <s v="Retail outlet 49" u="1"/>
        <s v="Retail outlet 80" u="1"/>
        <s v="Retail outlet 58" u="1"/>
        <s v="Retail outlet 67" u="1"/>
        <s v="Retail outlet 76" u="1"/>
        <s v="Retail outlet 102" u="1"/>
        <s v="Retail outlet 85" u="1"/>
        <s v="Retail outlet 94" u="1"/>
        <s v="Retail outlet 106" u="1"/>
        <s v="Retail outlet 40" u="1"/>
        <s v="Retail outlet 99" u="1"/>
        <s v="Retail outlet 36" u="1"/>
        <s v="Retail outlet 45" u="1"/>
        <s v="Retail outlet 54" u="1"/>
        <s v="Retail outlet 63" u="1"/>
        <s v="Retail outlet 72" u="1"/>
        <s v="Retail outlet 81" u="1"/>
        <s v="Retail outlet 59" u="1"/>
        <s v="Retail outlet 90" u="1"/>
        <s v="Retail outlet 68" u="1"/>
        <s v="Retail outlet 77" u="1"/>
        <s v="Retail outlet 86" u="1"/>
        <s v="Retail outlet 95" u="1"/>
        <s v="Retail outlet 101" u="1"/>
        <s v="Retail outlet 41" u="1"/>
        <s v="Retail outlet 50" u="1"/>
        <s v="Retail outlet 105" u="1"/>
        <s v="Retail outlet 37" u="1"/>
        <s v="Retail outlet 46" u="1"/>
        <s v="Retail outlet 55" u="1"/>
        <s v="Retail outlet 64" u="1"/>
        <s v="Retail outlet 73" u="1"/>
        <s v="Retail outlet 82" u="1"/>
        <s v="Retail outlet 91" u="1"/>
        <s v="Retail outlet 69" u="1"/>
        <s v="Retail outlet 78" u="1"/>
        <s v="Retail outlet 87" u="1"/>
        <s v="Retail outlet 96" u="1"/>
        <s v="Retail outlet 42" u="1"/>
        <s v="Retail outlet 100" u="1"/>
        <s v="Retail outlet 51" u="1"/>
        <s v="Retail outlet 6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8">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4"/>
  </r>
  <r>
    <x v="5"/>
  </r>
  <r>
    <x v="6"/>
  </r>
  <r>
    <x v="7"/>
  </r>
  <r>
    <x v="6"/>
  </r>
  <r>
    <x v="6"/>
  </r>
  <r>
    <x v="6"/>
  </r>
  <r>
    <x v="7"/>
  </r>
  <r>
    <x v="7"/>
  </r>
  <r>
    <x v="7"/>
  </r>
  <r>
    <x v="7"/>
  </r>
  <r>
    <x v="7"/>
  </r>
  <r>
    <x v="5"/>
  </r>
  <r>
    <x v="5"/>
  </r>
  <r>
    <x v="6"/>
  </r>
  <r>
    <x v="6"/>
  </r>
  <r>
    <x v="5"/>
  </r>
  <r>
    <x v="5"/>
  </r>
  <r>
    <x v="5"/>
  </r>
  <r>
    <x v="5"/>
  </r>
  <r>
    <x v="7"/>
  </r>
  <r>
    <x v="7"/>
  </r>
  <r>
    <x v="5"/>
  </r>
  <r>
    <x v="5"/>
  </r>
  <r>
    <x v="6"/>
  </r>
  <r>
    <x v="6"/>
  </r>
  <r>
    <x v="5"/>
  </r>
  <r>
    <x v="5"/>
  </r>
  <r>
    <x v="5"/>
  </r>
  <r>
    <x v="5"/>
  </r>
  <r>
    <x v="7"/>
  </r>
  <r>
    <x v="7"/>
  </r>
  <r>
    <x v="5"/>
  </r>
  <r>
    <x v="5"/>
  </r>
  <r>
    <x v="6"/>
  </r>
  <r>
    <x v="6"/>
  </r>
  <r>
    <x v="5"/>
  </r>
  <r>
    <x v="5"/>
  </r>
  <r>
    <x v="6"/>
  </r>
  <r>
    <x v="6"/>
  </r>
  <r>
    <x v="6"/>
  </r>
  <r>
    <x v="6"/>
  </r>
  <r>
    <x v="6"/>
  </r>
  <r>
    <x v="6"/>
  </r>
  <r>
    <x v="6"/>
  </r>
  <r>
    <x v="6"/>
  </r>
  <r>
    <x v="6"/>
  </r>
  <r>
    <x v="6"/>
  </r>
  <r>
    <x v="6"/>
  </r>
  <r>
    <x v="6"/>
  </r>
  <r>
    <x v="6"/>
  </r>
  <r>
    <x v="6"/>
  </r>
  <r>
    <x v="6"/>
  </r>
  <r>
    <x v="6"/>
  </r>
  <r>
    <x v="6"/>
  </r>
  <r>
    <x v="6"/>
  </r>
  <r>
    <x v="6"/>
  </r>
  <r>
    <x v="6"/>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8">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15"/>
  </r>
  <r>
    <x v="16"/>
  </r>
  <r>
    <x v="17"/>
  </r>
  <r>
    <x v="18"/>
  </r>
  <r>
    <x v="19"/>
  </r>
  <r>
    <x v="20"/>
  </r>
  <r>
    <x v="21"/>
  </r>
  <r>
    <x v="22"/>
  </r>
  <r>
    <x v="23"/>
  </r>
  <r>
    <x v="24"/>
  </r>
  <r>
    <x v="25"/>
  </r>
  <r>
    <x v="26"/>
  </r>
  <r>
    <x v="27"/>
  </r>
  <r>
    <x v="28"/>
  </r>
  <r>
    <x v="29"/>
  </r>
  <r>
    <x v="30"/>
  </r>
  <r>
    <x v="31"/>
  </r>
  <r>
    <x v="32"/>
  </r>
  <r>
    <x v="5"/>
  </r>
  <r>
    <x v="6"/>
  </r>
  <r>
    <x v="7"/>
  </r>
  <r>
    <x v="8"/>
  </r>
  <r>
    <x v="9"/>
  </r>
  <r>
    <x v="10"/>
  </r>
  <r>
    <x v="11"/>
  </r>
  <r>
    <x v="12"/>
  </r>
  <r>
    <x v="0"/>
  </r>
  <r>
    <x v="1"/>
  </r>
  <r>
    <x v="2"/>
  </r>
  <r>
    <x v="3"/>
  </r>
  <r>
    <x v="4"/>
  </r>
  <r>
    <x v="5"/>
  </r>
  <r>
    <x v="6"/>
  </r>
  <r>
    <x v="7"/>
  </r>
  <r>
    <x v="8"/>
  </r>
  <r>
    <x v="9"/>
  </r>
  <r>
    <x v="10"/>
  </r>
  <r>
    <x v="11"/>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8">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15"/>
  </r>
  <r>
    <x v="16"/>
  </r>
  <r>
    <x v="17"/>
  </r>
  <r>
    <x v="18"/>
  </r>
  <r>
    <x v="19"/>
  </r>
  <r>
    <x v="20"/>
  </r>
  <r>
    <x v="21"/>
  </r>
  <r>
    <x v="22"/>
  </r>
  <r>
    <x v="23"/>
  </r>
  <r>
    <x v="24"/>
  </r>
  <r>
    <x v="25"/>
  </r>
  <r>
    <x v="26"/>
  </r>
  <r>
    <x v="27"/>
  </r>
  <r>
    <x v="28"/>
  </r>
  <r>
    <x v="29"/>
  </r>
  <r>
    <x v="30"/>
  </r>
  <r>
    <x v="31"/>
  </r>
  <r>
    <x v="32"/>
  </r>
  <r>
    <x v="5"/>
  </r>
  <r>
    <x v="6"/>
  </r>
  <r>
    <x v="7"/>
  </r>
  <r>
    <x v="8"/>
  </r>
  <r>
    <x v="9"/>
  </r>
  <r>
    <x v="10"/>
  </r>
  <r>
    <x v="11"/>
  </r>
  <r>
    <x v="12"/>
  </r>
  <r>
    <x v="0"/>
  </r>
  <r>
    <x v="1"/>
  </r>
  <r>
    <x v="2"/>
  </r>
  <r>
    <x v="3"/>
  </r>
  <r>
    <x v="4"/>
  </r>
  <r>
    <x v="5"/>
  </r>
  <r>
    <x v="6"/>
  </r>
  <r>
    <x v="7"/>
  </r>
  <r>
    <x v="8"/>
  </r>
  <r>
    <x v="9"/>
  </r>
  <r>
    <x v="10"/>
  </r>
  <r>
    <x v="11"/>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299919-EBEC-4E35-8924-64AA56FD9D09}" name="PivotTable3" cacheId="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D1:D35" firstHeaderRow="1" firstDataRow="1" firstDataCol="1"/>
  <pivotFields count="1">
    <pivotField axis="axisRow" showAll="0" sortType="ascending">
      <items count="109">
        <item m="1" x="84"/>
        <item x="18"/>
        <item x="19"/>
        <item x="28"/>
        <item x="27"/>
        <item x="31"/>
        <item m="1" x="90"/>
        <item m="1" x="70"/>
        <item x="8"/>
        <item x="29"/>
        <item x="24"/>
        <item x="2"/>
        <item m="1" x="67"/>
        <item m="1" x="76"/>
        <item m="1" x="91"/>
        <item m="1" x="83"/>
        <item x="12"/>
        <item x="1"/>
        <item x="20"/>
        <item m="1" x="105"/>
        <item m="1" x="72"/>
        <item m="1" x="88"/>
        <item m="1" x="98"/>
        <item m="1" x="104"/>
        <item m="1" x="61"/>
        <item m="1" x="101"/>
        <item x="11"/>
        <item x="25"/>
        <item m="1" x="73"/>
        <item x="32"/>
        <item m="1" x="52"/>
        <item m="1" x="44"/>
        <item m="1" x="37"/>
        <item m="1" x="34"/>
        <item x="26"/>
        <item m="1" x="85"/>
        <item x="3"/>
        <item x="5"/>
        <item x="21"/>
        <item m="1" x="64"/>
        <item m="1" x="93"/>
        <item m="1" x="47"/>
        <item m="1" x="60"/>
        <item m="1" x="68"/>
        <item m="1" x="77"/>
        <item x="30"/>
        <item m="1" x="45"/>
        <item m="1" x="63"/>
        <item x="6"/>
        <item x="9"/>
        <item m="1" x="82"/>
        <item x="13"/>
        <item x="0"/>
        <item m="1" x="78"/>
        <item m="1" x="41"/>
        <item m="1" x="79"/>
        <item m="1" x="99"/>
        <item m="1" x="38"/>
        <item m="1" x="97"/>
        <item m="1" x="87"/>
        <item m="1" x="40"/>
        <item x="7"/>
        <item m="1" x="96"/>
        <item m="1" x="57"/>
        <item x="14"/>
        <item m="1" x="36"/>
        <item x="4"/>
        <item x="15"/>
        <item m="1" x="39"/>
        <item m="1" x="80"/>
        <item m="1" x="81"/>
        <item x="22"/>
        <item m="1" x="89"/>
        <item m="1" x="54"/>
        <item m="1" x="106"/>
        <item m="1" x="59"/>
        <item x="16"/>
        <item x="23"/>
        <item m="1" x="86"/>
        <item m="1" x="65"/>
        <item m="1" x="66"/>
        <item m="1" x="49"/>
        <item m="1" x="42"/>
        <item m="1" x="48"/>
        <item x="10"/>
        <item m="1" x="35"/>
        <item m="1" x="95"/>
        <item m="1" x="103"/>
        <item m="1" x="92"/>
        <item m="1" x="74"/>
        <item m="1" x="94"/>
        <item m="1" x="55"/>
        <item m="1" x="51"/>
        <item m="1" x="100"/>
        <item m="1" x="71"/>
        <item m="1" x="43"/>
        <item m="1" x="102"/>
        <item m="1" x="69"/>
        <item m="1" x="75"/>
        <item x="17"/>
        <item m="1" x="53"/>
        <item m="1" x="50"/>
        <item m="1" x="58"/>
        <item m="1" x="56"/>
        <item m="1" x="107"/>
        <item m="1" x="62"/>
        <item m="1" x="46"/>
        <item x="33"/>
        <item t="default"/>
      </items>
    </pivotField>
  </pivotFields>
  <rowFields count="1">
    <field x="0"/>
  </rowFields>
  <rowItems count="34">
    <i>
      <x v="1"/>
    </i>
    <i>
      <x v="2"/>
    </i>
    <i>
      <x v="3"/>
    </i>
    <i>
      <x v="4"/>
    </i>
    <i>
      <x v="5"/>
    </i>
    <i>
      <x v="8"/>
    </i>
    <i>
      <x v="9"/>
    </i>
    <i>
      <x v="10"/>
    </i>
    <i>
      <x v="11"/>
    </i>
    <i>
      <x v="16"/>
    </i>
    <i>
      <x v="17"/>
    </i>
    <i>
      <x v="18"/>
    </i>
    <i>
      <x v="26"/>
    </i>
    <i>
      <x v="27"/>
    </i>
    <i>
      <x v="29"/>
    </i>
    <i>
      <x v="34"/>
    </i>
    <i>
      <x v="36"/>
    </i>
    <i>
      <x v="37"/>
    </i>
    <i>
      <x v="38"/>
    </i>
    <i>
      <x v="45"/>
    </i>
    <i>
      <x v="48"/>
    </i>
    <i>
      <x v="49"/>
    </i>
    <i>
      <x v="51"/>
    </i>
    <i>
      <x v="52"/>
    </i>
    <i>
      <x v="61"/>
    </i>
    <i>
      <x v="64"/>
    </i>
    <i>
      <x v="66"/>
    </i>
    <i>
      <x v="67"/>
    </i>
    <i>
      <x v="71"/>
    </i>
    <i>
      <x v="76"/>
    </i>
    <i>
      <x v="77"/>
    </i>
    <i>
      <x v="84"/>
    </i>
    <i>
      <x v="99"/>
    </i>
    <i>
      <x v="10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8C70A4-F51C-44C5-B086-248E9764704B}" name="PivotTable2" cacheId="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B1:B35" firstHeaderRow="1" firstDataRow="1" firstDataCol="1"/>
  <pivotFields count="1">
    <pivotField axis="axisRow" showAll="0" sortType="ascending">
      <items count="109">
        <item x="0"/>
        <item x="9"/>
        <item m="1" x="105"/>
        <item m="1" x="89"/>
        <item m="1" x="71"/>
        <item m="1" x="53"/>
        <item m="1" x="35"/>
        <item m="1" x="92"/>
        <item m="1" x="74"/>
        <item m="1" x="57"/>
        <item x="10"/>
        <item x="11"/>
        <item x="12"/>
        <item x="13"/>
        <item x="14"/>
        <item x="15"/>
        <item x="16"/>
        <item x="17"/>
        <item x="18"/>
        <item x="1"/>
        <item x="19"/>
        <item x="20"/>
        <item x="21"/>
        <item x="22"/>
        <item x="23"/>
        <item x="24"/>
        <item x="25"/>
        <item x="26"/>
        <item x="27"/>
        <item x="28"/>
        <item x="2"/>
        <item x="29"/>
        <item x="30"/>
        <item x="31"/>
        <item x="32"/>
        <item m="1" x="45"/>
        <item m="1" x="61"/>
        <item m="1" x="77"/>
        <item m="1" x="93"/>
        <item m="1" x="34"/>
        <item m="1" x="49"/>
        <item x="3"/>
        <item m="1" x="75"/>
        <item m="1" x="90"/>
        <item m="1" x="104"/>
        <item m="1" x="46"/>
        <item m="1" x="62"/>
        <item m="1" x="78"/>
        <item m="1" x="94"/>
        <item m="1" x="36"/>
        <item m="1" x="51"/>
        <item m="1" x="66"/>
        <item x="4"/>
        <item m="1" x="91"/>
        <item m="1" x="106"/>
        <item m="1" x="47"/>
        <item m="1" x="63"/>
        <item m="1" x="79"/>
        <item m="1" x="95"/>
        <item m="1" x="37"/>
        <item m="1" x="52"/>
        <item m="1" x="68"/>
        <item m="1" x="83"/>
        <item x="5"/>
        <item m="1" x="107"/>
        <item m="1" x="48"/>
        <item m="1" x="64"/>
        <item m="1" x="80"/>
        <item m="1" x="96"/>
        <item m="1" x="38"/>
        <item m="1" x="54"/>
        <item m="1" x="69"/>
        <item m="1" x="85"/>
        <item m="1" x="100"/>
        <item x="6"/>
        <item m="1" x="50"/>
        <item m="1" x="65"/>
        <item m="1" x="81"/>
        <item m="1" x="97"/>
        <item m="1" x="39"/>
        <item m="1" x="55"/>
        <item m="1" x="70"/>
        <item m="1" x="86"/>
        <item m="1" x="101"/>
        <item m="1" x="42"/>
        <item x="7"/>
        <item m="1" x="67"/>
        <item m="1" x="82"/>
        <item m="1" x="98"/>
        <item m="1" x="40"/>
        <item m="1" x="56"/>
        <item m="1" x="72"/>
        <item m="1" x="87"/>
        <item m="1" x="102"/>
        <item m="1" x="43"/>
        <item m="1" x="59"/>
        <item x="8"/>
        <item m="1" x="84"/>
        <item m="1" x="99"/>
        <item m="1" x="41"/>
        <item m="1" x="58"/>
        <item m="1" x="73"/>
        <item m="1" x="88"/>
        <item m="1" x="103"/>
        <item m="1" x="44"/>
        <item m="1" x="60"/>
        <item m="1" x="76"/>
        <item x="33"/>
        <item t="default"/>
      </items>
    </pivotField>
  </pivotFields>
  <rowFields count="1">
    <field x="0"/>
  </rowFields>
  <rowItems count="34">
    <i>
      <x/>
    </i>
    <i>
      <x v="1"/>
    </i>
    <i>
      <x v="10"/>
    </i>
    <i>
      <x v="11"/>
    </i>
    <i>
      <x v="12"/>
    </i>
    <i>
      <x v="13"/>
    </i>
    <i>
      <x v="14"/>
    </i>
    <i>
      <x v="15"/>
    </i>
    <i>
      <x v="16"/>
    </i>
    <i>
      <x v="17"/>
    </i>
    <i>
      <x v="18"/>
    </i>
    <i>
      <x v="19"/>
    </i>
    <i>
      <x v="20"/>
    </i>
    <i>
      <x v="21"/>
    </i>
    <i>
      <x v="22"/>
    </i>
    <i>
      <x v="23"/>
    </i>
    <i>
      <x v="24"/>
    </i>
    <i>
      <x v="25"/>
    </i>
    <i>
      <x v="26"/>
    </i>
    <i>
      <x v="27"/>
    </i>
    <i>
      <x v="28"/>
    </i>
    <i>
      <x v="29"/>
    </i>
    <i>
      <x v="30"/>
    </i>
    <i>
      <x v="31"/>
    </i>
    <i>
      <x v="32"/>
    </i>
    <i>
      <x v="33"/>
    </i>
    <i>
      <x v="34"/>
    </i>
    <i>
      <x v="41"/>
    </i>
    <i>
      <x v="52"/>
    </i>
    <i>
      <x v="63"/>
    </i>
    <i>
      <x v="74"/>
    </i>
    <i>
      <x v="85"/>
    </i>
    <i>
      <x v="96"/>
    </i>
    <i>
      <x v="10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C11B8E8-C2EC-47F0-B3A5-F081AE2351AD}"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F1:F10" firstHeaderRow="1" firstDataRow="1" firstDataCol="1"/>
  <pivotFields count="1">
    <pivotField axis="axisRow" showAll="0" sortType="ascending">
      <items count="10">
        <item x="4"/>
        <item x="3"/>
        <item x="5"/>
        <item x="6"/>
        <item x="7"/>
        <item x="0"/>
        <item x="2"/>
        <item x="1"/>
        <item x="8"/>
        <item t="default"/>
      </items>
    </pivotField>
  </pivotFields>
  <rowFields count="1">
    <field x="0"/>
  </rowFields>
  <rowItems count="9">
    <i>
      <x/>
    </i>
    <i>
      <x v="1"/>
    </i>
    <i>
      <x v="2"/>
    </i>
    <i>
      <x v="3"/>
    </i>
    <i>
      <x v="4"/>
    </i>
    <i>
      <x v="5"/>
    </i>
    <i>
      <x v="6"/>
    </i>
    <i>
      <x v="7"/>
    </i>
    <i>
      <x v="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545E7-D97C-4644-BE70-7BF266A3AAE7}">
  <sheetPr>
    <tabColor theme="3"/>
  </sheetPr>
  <dimension ref="A1:P21"/>
  <sheetViews>
    <sheetView showGridLines="0" workbookViewId="0">
      <selection activeCell="Q12" sqref="Q12"/>
    </sheetView>
  </sheetViews>
  <sheetFormatPr defaultColWidth="9.1796875" defaultRowHeight="15.5" x14ac:dyDescent="0.35"/>
  <cols>
    <col min="1" max="1" width="9.1796875" style="23"/>
    <col min="2" max="16384" width="9.1796875" style="19"/>
  </cols>
  <sheetData>
    <row r="1" spans="1:16" ht="18.5" x14ac:dyDescent="0.35">
      <c r="A1" s="22" t="s">
        <v>106</v>
      </c>
    </row>
    <row r="2" spans="1:16" ht="7.5" customHeight="1" x14ac:dyDescent="0.35"/>
    <row r="3" spans="1:16" x14ac:dyDescent="0.35">
      <c r="B3" s="54" t="s">
        <v>111</v>
      </c>
      <c r="C3" s="55"/>
      <c r="D3" s="55"/>
      <c r="E3" s="55"/>
      <c r="F3" s="55"/>
      <c r="G3" s="55"/>
      <c r="H3" s="55"/>
      <c r="I3" s="55"/>
      <c r="J3" s="55"/>
      <c r="K3" s="55"/>
      <c r="L3" s="55"/>
      <c r="M3" s="55"/>
      <c r="N3" s="55"/>
      <c r="O3" s="55"/>
      <c r="P3" s="56"/>
    </row>
    <row r="4" spans="1:16" x14ac:dyDescent="0.35">
      <c r="B4" s="57"/>
      <c r="C4" s="58"/>
      <c r="D4" s="58"/>
      <c r="E4" s="58"/>
      <c r="F4" s="58"/>
      <c r="G4" s="58"/>
      <c r="H4" s="58"/>
      <c r="I4" s="58"/>
      <c r="J4" s="58"/>
      <c r="K4" s="58"/>
      <c r="L4" s="58"/>
      <c r="M4" s="58"/>
      <c r="N4" s="58"/>
      <c r="O4" s="58"/>
      <c r="P4" s="59"/>
    </row>
    <row r="5" spans="1:16" x14ac:dyDescent="0.35">
      <c r="B5" s="57"/>
      <c r="C5" s="58"/>
      <c r="D5" s="58"/>
      <c r="E5" s="58"/>
      <c r="F5" s="58"/>
      <c r="G5" s="58"/>
      <c r="H5" s="58"/>
      <c r="I5" s="58"/>
      <c r="J5" s="58"/>
      <c r="K5" s="58"/>
      <c r="L5" s="58"/>
      <c r="M5" s="58"/>
      <c r="N5" s="58"/>
      <c r="O5" s="58"/>
      <c r="P5" s="59"/>
    </row>
    <row r="6" spans="1:16" x14ac:dyDescent="0.35">
      <c r="B6" s="57"/>
      <c r="C6" s="58"/>
      <c r="D6" s="58"/>
      <c r="E6" s="58"/>
      <c r="F6" s="58"/>
      <c r="G6" s="58"/>
      <c r="H6" s="58"/>
      <c r="I6" s="58"/>
      <c r="J6" s="58"/>
      <c r="K6" s="58"/>
      <c r="L6" s="58"/>
      <c r="M6" s="58"/>
      <c r="N6" s="58"/>
      <c r="O6" s="58"/>
      <c r="P6" s="59"/>
    </row>
    <row r="7" spans="1:16" x14ac:dyDescent="0.35">
      <c r="B7" s="57"/>
      <c r="C7" s="58"/>
      <c r="D7" s="58"/>
      <c r="E7" s="58"/>
      <c r="F7" s="58"/>
      <c r="G7" s="58"/>
      <c r="H7" s="58"/>
      <c r="I7" s="58"/>
      <c r="J7" s="58"/>
      <c r="K7" s="58"/>
      <c r="L7" s="58"/>
      <c r="M7" s="58"/>
      <c r="N7" s="58"/>
      <c r="O7" s="58"/>
      <c r="P7" s="59"/>
    </row>
    <row r="8" spans="1:16" x14ac:dyDescent="0.35">
      <c r="B8" s="57"/>
      <c r="C8" s="58"/>
      <c r="D8" s="58"/>
      <c r="E8" s="58"/>
      <c r="F8" s="58"/>
      <c r="G8" s="58"/>
      <c r="H8" s="58"/>
      <c r="I8" s="58"/>
      <c r="J8" s="58"/>
      <c r="K8" s="58"/>
      <c r="L8" s="58"/>
      <c r="M8" s="58"/>
      <c r="N8" s="58"/>
      <c r="O8" s="58"/>
      <c r="P8" s="59"/>
    </row>
    <row r="9" spans="1:16" x14ac:dyDescent="0.35">
      <c r="B9" s="57"/>
      <c r="C9" s="58"/>
      <c r="D9" s="58"/>
      <c r="E9" s="58"/>
      <c r="F9" s="58"/>
      <c r="G9" s="58"/>
      <c r="H9" s="58"/>
      <c r="I9" s="58"/>
      <c r="J9" s="58"/>
      <c r="K9" s="58"/>
      <c r="L9" s="58"/>
      <c r="M9" s="58"/>
      <c r="N9" s="58"/>
      <c r="O9" s="58"/>
      <c r="P9" s="59"/>
    </row>
    <row r="10" spans="1:16" x14ac:dyDescent="0.35">
      <c r="B10" s="57"/>
      <c r="C10" s="58"/>
      <c r="D10" s="58"/>
      <c r="E10" s="58"/>
      <c r="F10" s="58"/>
      <c r="G10" s="58"/>
      <c r="H10" s="58"/>
      <c r="I10" s="58"/>
      <c r="J10" s="58"/>
      <c r="K10" s="58"/>
      <c r="L10" s="58"/>
      <c r="M10" s="58"/>
      <c r="N10" s="58"/>
      <c r="O10" s="58"/>
      <c r="P10" s="59"/>
    </row>
    <row r="11" spans="1:16" x14ac:dyDescent="0.35">
      <c r="B11" s="46"/>
      <c r="C11" s="45"/>
      <c r="D11" s="45"/>
      <c r="E11" s="45"/>
      <c r="F11" s="45"/>
      <c r="G11" s="45"/>
      <c r="H11" s="45"/>
      <c r="I11" s="45"/>
      <c r="J11" s="45"/>
      <c r="K11" s="45"/>
      <c r="L11" s="45"/>
      <c r="M11" s="45"/>
      <c r="N11" s="45"/>
      <c r="O11" s="45"/>
      <c r="P11" s="47"/>
    </row>
    <row r="12" spans="1:16" x14ac:dyDescent="0.35">
      <c r="B12" s="48"/>
      <c r="P12" s="49"/>
    </row>
    <row r="13" spans="1:16" x14ac:dyDescent="0.35">
      <c r="B13" s="48"/>
      <c r="P13" s="49"/>
    </row>
    <row r="14" spans="1:16" x14ac:dyDescent="0.35">
      <c r="B14" s="48"/>
      <c r="P14" s="49"/>
    </row>
    <row r="15" spans="1:16" x14ac:dyDescent="0.35">
      <c r="B15" s="48"/>
      <c r="P15" s="49"/>
    </row>
    <row r="16" spans="1:16" x14ac:dyDescent="0.35">
      <c r="B16" s="48"/>
      <c r="P16" s="49"/>
    </row>
    <row r="17" spans="2:16" x14ac:dyDescent="0.35">
      <c r="B17" s="50"/>
      <c r="P17" s="49"/>
    </row>
    <row r="18" spans="2:16" x14ac:dyDescent="0.35">
      <c r="B18" s="50"/>
      <c r="P18" s="49"/>
    </row>
    <row r="19" spans="2:16" x14ac:dyDescent="0.35">
      <c r="B19" s="50"/>
      <c r="P19" s="49"/>
    </row>
    <row r="20" spans="2:16" x14ac:dyDescent="0.35">
      <c r="B20" s="50" t="s">
        <v>110</v>
      </c>
      <c r="P20" s="49"/>
    </row>
    <row r="21" spans="2:16" ht="8.25" customHeight="1" x14ac:dyDescent="0.35">
      <c r="B21" s="51"/>
      <c r="C21" s="52"/>
      <c r="D21" s="52"/>
      <c r="E21" s="52"/>
      <c r="F21" s="52"/>
      <c r="G21" s="52"/>
      <c r="H21" s="52"/>
      <c r="I21" s="52"/>
      <c r="J21" s="52"/>
      <c r="K21" s="52"/>
      <c r="L21" s="52"/>
      <c r="M21" s="52"/>
      <c r="N21" s="52"/>
      <c r="O21" s="52"/>
      <c r="P21" s="53"/>
    </row>
  </sheetData>
  <sheetProtection algorithmName="SHA-512" hashValue="FoAht2K2xPJB/aLVhKNNPeXGmjqFCf6FtXqRexE8fYpxEBC8gR+pVoS6UHjQoyNkG5E7CT6sDgfzJbAIYKZ2QA==" saltValue="L+TQsngz8wKmuYgkdsDFfg==" spinCount="100000" sheet="1" objects="1" scenarios="1"/>
  <mergeCells count="1">
    <mergeCell ref="B3:P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53C3-B4F2-48A6-A309-D6ED4060812F}">
  <dimension ref="B1:V103"/>
  <sheetViews>
    <sheetView showGridLines="0" tabSelected="1" workbookViewId="0">
      <pane ySplit="3" topLeftCell="A4" activePane="bottomLeft" state="frozen"/>
      <selection pane="bottomLeft" activeCell="D17" sqref="D17"/>
    </sheetView>
  </sheetViews>
  <sheetFormatPr defaultColWidth="9.1796875" defaultRowHeight="14.5" x14ac:dyDescent="0.35"/>
  <cols>
    <col min="1" max="1" width="1.26953125" style="19" customWidth="1"/>
    <col min="2" max="2" width="19.26953125" style="19" customWidth="1"/>
    <col min="3" max="3" width="1" style="19" customWidth="1"/>
    <col min="4" max="4" width="24" style="19" customWidth="1"/>
    <col min="5" max="6" width="12.81640625" style="19" customWidth="1"/>
    <col min="7" max="7" width="8.26953125" style="19" customWidth="1"/>
    <col min="8" max="8" width="1" style="19" customWidth="1"/>
    <col min="9" max="10" width="12.81640625" style="19" customWidth="1"/>
    <col min="11" max="11" width="8.26953125" style="19" customWidth="1"/>
    <col min="12" max="12" width="1" style="19" customWidth="1"/>
    <col min="13" max="14" width="12.81640625" style="19" customWidth="1"/>
    <col min="15" max="15" width="8.26953125" style="19" customWidth="1"/>
    <col min="16" max="16" width="1" style="19" customWidth="1"/>
    <col min="17" max="18" width="12.81640625" style="19" customWidth="1"/>
    <col min="19" max="19" width="8.26953125" style="19" customWidth="1"/>
    <col min="20" max="20" width="10.7265625" style="24" hidden="1" customWidth="1"/>
    <col min="21" max="21" width="11.26953125" style="25" hidden="1" customWidth="1"/>
    <col min="22" max="22" width="5.26953125" style="25" hidden="1" customWidth="1"/>
    <col min="23" max="16384" width="9.1796875" style="19"/>
  </cols>
  <sheetData>
    <row r="1" spans="2:22" ht="5.25" customHeight="1" x14ac:dyDescent="0.35"/>
    <row r="2" spans="2:22" ht="15.5" x14ac:dyDescent="0.35">
      <c r="B2" s="71" t="s">
        <v>108</v>
      </c>
      <c r="E2" s="68" t="s">
        <v>41</v>
      </c>
      <c r="F2" s="68"/>
      <c r="G2" s="68"/>
      <c r="I2" s="68" t="s">
        <v>42</v>
      </c>
      <c r="J2" s="68"/>
      <c r="K2" s="68"/>
      <c r="M2" s="68" t="s">
        <v>43</v>
      </c>
      <c r="N2" s="68"/>
      <c r="O2" s="68"/>
      <c r="Q2" s="68" t="s">
        <v>56</v>
      </c>
      <c r="R2" s="68"/>
      <c r="S2" s="68"/>
    </row>
    <row r="3" spans="2:22" x14ac:dyDescent="0.35">
      <c r="B3" s="33" t="s">
        <v>107</v>
      </c>
      <c r="D3" s="27" t="s">
        <v>59</v>
      </c>
      <c r="E3" s="28" t="s">
        <v>44</v>
      </c>
      <c r="F3" s="28" t="s">
        <v>45</v>
      </c>
      <c r="G3" s="28" t="s">
        <v>62</v>
      </c>
      <c r="I3" s="28" t="s">
        <v>44</v>
      </c>
      <c r="J3" s="28" t="s">
        <v>45</v>
      </c>
      <c r="K3" s="28" t="s">
        <v>62</v>
      </c>
      <c r="M3" s="28" t="s">
        <v>44</v>
      </c>
      <c r="N3" s="28" t="s">
        <v>45</v>
      </c>
      <c r="O3" s="28" t="s">
        <v>62</v>
      </c>
      <c r="Q3" s="28" t="s">
        <v>44</v>
      </c>
      <c r="R3" s="28" t="s">
        <v>45</v>
      </c>
      <c r="S3" s="28" t="s">
        <v>62</v>
      </c>
      <c r="T3" s="24" t="s">
        <v>51</v>
      </c>
      <c r="U3" s="25" t="s">
        <v>50</v>
      </c>
    </row>
    <row r="4" spans="2:22" x14ac:dyDescent="0.35">
      <c r="D4" s="19" t="str">
        <f>IFERROR(
IF(OR($D3="Total",$D3=""),"",
IF(VOL!$E3="","Total",
IF($B$9="Current Week",INDEX(VOL!$E:$E,MATCH('Sales Volume'!$T4,VOL!$A:$A,0)),
IF($B$9="4 weeks",INDEX(VOL!$E:$E,MATCH('Sales Volume'!$T4,VOL!$B:$B,0)),
IF($B$9="13 weeks",INDEX(VOL!$E:$E,MATCH('Sales Volume'!$T4,VOL!$C:$C,0)),
IF($B$9="12 months",INDEX(VOL!$E:$E,MATCH('Sales Volume'!$T4,VOL!$D:$D,0)),
"")))))),
"")</f>
        <v>Business shirt</v>
      </c>
      <c r="E4" s="24">
        <f>IF($D4="Total",SUM($E$3:$E3),
VLOOKUP($D4,VOL!$E:$Q,COLUMNS(VOL!$E:F),0))</f>
        <v>306</v>
      </c>
      <c r="F4" s="24">
        <f>IF($D4="Total",SUM($F$3:$F3),
VLOOKUP($D4,VOL!$E:$Q,COLUMNS(VOL!$E:G),0))</f>
        <v>0</v>
      </c>
      <c r="G4" s="29" t="str">
        <f t="shared" ref="G4" si="0">IFERROR((E4-F4)/F4,"")</f>
        <v/>
      </c>
      <c r="I4" s="24">
        <f>IF($D4="Total",SUM($I$3:$I3),
VLOOKUP($D4,VOL!$E:$Q,COLUMNS(VOL!$E:I),0))</f>
        <v>497</v>
      </c>
      <c r="J4" s="24">
        <f>IF($D4="Total",SUM($J$3:$J3),
VLOOKUP($D4,VOL!$E:$Q,COLUMNS(VOL!$E:J),0))</f>
        <v>121</v>
      </c>
      <c r="K4" s="29">
        <f t="shared" ref="K4" si="1">IFERROR((I4-J4)/J4,"")</f>
        <v>3.1074380165289255</v>
      </c>
      <c r="M4" s="24">
        <f>IF($D4="Total",SUM($M$3:$M3),
VLOOKUP($D4,VOL!$E:$Q,COLUMNS(VOL!$E:L),0))</f>
        <v>528</v>
      </c>
      <c r="N4" s="24">
        <f>IF($D4="Total",SUM($N$3:$N3),
VLOOKUP($D4,VOL!$E:$Q,COLUMNS(VOL!$E:M),0))</f>
        <v>452</v>
      </c>
      <c r="O4" s="29">
        <f t="shared" ref="O4" si="2">IFERROR((M4-N4)/N4,"")</f>
        <v>0.16814159292035399</v>
      </c>
      <c r="Q4" s="24">
        <f>IF($D4="Total",SUM($Q$3:$Q3),
VLOOKUP($D4,VOL!$E:$Q,COLUMNS(VOL!$E:O),0))</f>
        <v>528</v>
      </c>
      <c r="R4" s="24">
        <f>IF($D4="Total",SUM($R$3:$R3),
VLOOKUP($D4,VOL!$E:$Q,COLUMNS(VOL!$E:P),0))</f>
        <v>452</v>
      </c>
      <c r="S4" s="29">
        <f t="shared" ref="S4" si="3">IFERROR((Q4-R4)/R4,"")</f>
        <v>0.16814159292035399</v>
      </c>
      <c r="T4" s="24">
        <v>1</v>
      </c>
      <c r="U4" s="30">
        <f>IFERROR(_xlfn.RANK.EQ(Q4,$Q$4:$Q$17,0)+COUNTIF($Q$4:Q4,Q4)-1,"")</f>
        <v>5</v>
      </c>
      <c r="V4" s="25">
        <f>T4-U4</f>
        <v>-4</v>
      </c>
    </row>
    <row r="5" spans="2:22" x14ac:dyDescent="0.35">
      <c r="B5" s="69" t="s">
        <v>47</v>
      </c>
      <c r="D5" s="19" t="str">
        <f>IFERROR(
IF(OR($D4="Total",$D4=""),"",
IF(VOL!$E4="","Total",
IF($B$9="Current Week",INDEX(VOL!$E:$E,MATCH('Sales Volume'!$T5,VOL!$A:$A,0)),
IF($B$9="4 weeks",INDEX(VOL!$E:$E,MATCH('Sales Volume'!$T5,VOL!$B:$B,0)),
IF($B$9="13 weeks",INDEX(VOL!$E:$E,MATCH('Sales Volume'!$T5,VOL!$C:$C,0)),
IF($B$9="12 months",INDEX(VOL!$E:$E,MATCH('Sales Volume'!$T5,VOL!$D:$D,0)),
"")))))),
"")</f>
        <v>Running shoes</v>
      </c>
      <c r="E5" s="24">
        <f>IF($D5="Total",SUM($E$3:$E4),
VLOOKUP($D5,VOL!$E:$Q,COLUMNS(VOL!$E:F),0))</f>
        <v>258</v>
      </c>
      <c r="F5" s="24">
        <f>IF($D5="Total",SUM($F$3:$F4),
VLOOKUP($D5,VOL!$E:$Q,COLUMNS(VOL!$E:G),0))</f>
        <v>100</v>
      </c>
      <c r="G5" s="29">
        <f t="shared" ref="G5:G68" si="4">IFERROR((E5-F5)/F5,"")</f>
        <v>1.58</v>
      </c>
      <c r="I5" s="24">
        <f>IF($D5="Total",SUM($I$3:$I4),
VLOOKUP($D5,VOL!$E:$Q,COLUMNS(VOL!$E:I),0))</f>
        <v>441</v>
      </c>
      <c r="J5" s="24">
        <f>IF($D5="Total",SUM($J$3:$J4),
VLOOKUP($D5,VOL!$E:$Q,COLUMNS(VOL!$E:J),0))</f>
        <v>100</v>
      </c>
      <c r="K5" s="29">
        <f t="shared" ref="K5:K68" si="5">IFERROR((I5-J5)/J5,"")</f>
        <v>3.41</v>
      </c>
      <c r="M5" s="24">
        <f>IF($D5="Total",SUM($M$3:$M4),
VLOOKUP($D5,VOL!$E:$Q,COLUMNS(VOL!$E:L),0))</f>
        <v>940</v>
      </c>
      <c r="N5" s="24">
        <f>IF($D5="Total",SUM($N$3:$N4),
VLOOKUP($D5,VOL!$E:$Q,COLUMNS(VOL!$E:M),0))</f>
        <v>175</v>
      </c>
      <c r="O5" s="29">
        <f t="shared" ref="O5:O68" si="6">IFERROR((M5-N5)/N5,"")</f>
        <v>4.371428571428571</v>
      </c>
      <c r="Q5" s="24">
        <f>IF($D5="Total",SUM($Q$3:$Q4),
VLOOKUP($D5,VOL!$E:$Q,COLUMNS(VOL!$E:O),0))</f>
        <v>940</v>
      </c>
      <c r="R5" s="24">
        <f>IF($D5="Total",SUM($R$3:$R4),
VLOOKUP($D5,VOL!$E:$Q,COLUMNS(VOL!$E:P),0))</f>
        <v>866</v>
      </c>
      <c r="S5" s="29">
        <f t="shared" ref="S5:S68" si="7">IFERROR((Q5-R5)/R5,"")</f>
        <v>8.5450346420323328E-2</v>
      </c>
      <c r="T5" s="24">
        <v>2</v>
      </c>
      <c r="U5" s="30">
        <f>IFERROR(_xlfn.RANK.EQ(Q5,$Q$4:$Q$17,0)+COUNTIF($Q$4:Q5,Q5)-1,"")</f>
        <v>2</v>
      </c>
      <c r="V5" s="25">
        <f t="shared" ref="V5:V17" si="8">T5-U5</f>
        <v>0</v>
      </c>
    </row>
    <row r="6" spans="2:22" x14ac:dyDescent="0.35">
      <c r="B6" s="44" t="s">
        <v>21</v>
      </c>
      <c r="D6" s="19" t="str">
        <f>IFERROR(
IF(OR($D5="Total",$D5=""),"",
IF(VOL!$E5="","Total",
IF($B$9="Current Week",INDEX(VOL!$E:$E,MATCH('Sales Volume'!$T6,VOL!$A:$A,0)),
IF($B$9="4 weeks",INDEX(VOL!$E:$E,MATCH('Sales Volume'!$T6,VOL!$B:$B,0)),
IF($B$9="13 weeks",INDEX(VOL!$E:$E,MATCH('Sales Volume'!$T6,VOL!$C:$C,0)),
IF($B$9="12 months",INDEX(VOL!$E:$E,MATCH('Sales Volume'!$T6,VOL!$D:$D,0)),
"")))))),
"")</f>
        <v>Business casual</v>
      </c>
      <c r="E6" s="24">
        <f>IF($D6="Total",SUM($E$3:$E5),
VLOOKUP($D6,VOL!$E:$Q,COLUMNS(VOL!$E:F),0))</f>
        <v>175</v>
      </c>
      <c r="F6" s="24">
        <f>IF($D6="Total",SUM($F$3:$F5),
VLOOKUP($D6,VOL!$E:$Q,COLUMNS(VOL!$E:G),0))</f>
        <v>84</v>
      </c>
      <c r="G6" s="29">
        <f t="shared" si="4"/>
        <v>1.0833333333333333</v>
      </c>
      <c r="I6" s="24">
        <f>IF($D6="Total",SUM($I$3:$I5),
VLOOKUP($D6,VOL!$E:$Q,COLUMNS(VOL!$E:I),0))</f>
        <v>266</v>
      </c>
      <c r="J6" s="24">
        <f>IF($D6="Total",SUM($J$3:$J5),
VLOOKUP($D6,VOL!$E:$Q,COLUMNS(VOL!$E:J),0))</f>
        <v>84</v>
      </c>
      <c r="K6" s="29">
        <f t="shared" si="5"/>
        <v>2.1666666666666665</v>
      </c>
      <c r="M6" s="24">
        <f>IF($D6="Total",SUM($M$3:$M5),
VLOOKUP($D6,VOL!$E:$Q,COLUMNS(VOL!$E:L),0))</f>
        <v>747</v>
      </c>
      <c r="N6" s="24">
        <f>IF($D6="Total",SUM($N$3:$N5),
VLOOKUP($D6,VOL!$E:$Q,COLUMNS(VOL!$E:M),0))</f>
        <v>168</v>
      </c>
      <c r="O6" s="29">
        <f t="shared" si="6"/>
        <v>3.4464285714285716</v>
      </c>
      <c r="Q6" s="24">
        <f>IF($D6="Total",SUM($Q$3:$Q5),
VLOOKUP($D6,VOL!$E:$Q,COLUMNS(VOL!$E:O),0))</f>
        <v>747</v>
      </c>
      <c r="R6" s="24">
        <f>IF($D6="Total",SUM($R$3:$R5),
VLOOKUP($D6,VOL!$E:$Q,COLUMNS(VOL!$E:P),0))</f>
        <v>518</v>
      </c>
      <c r="S6" s="29">
        <f t="shared" si="7"/>
        <v>0.44208494208494209</v>
      </c>
      <c r="T6" s="24">
        <v>3</v>
      </c>
      <c r="U6" s="30">
        <f>IFERROR(_xlfn.RANK.EQ(Q6,$Q$4:$Q$17,0)+COUNTIF($Q$4:Q6,Q6)-1,"")</f>
        <v>3</v>
      </c>
      <c r="V6" s="25">
        <f t="shared" si="8"/>
        <v>0</v>
      </c>
    </row>
    <row r="7" spans="2:22" x14ac:dyDescent="0.35">
      <c r="B7" s="18"/>
      <c r="D7" s="19" t="str">
        <f>IFERROR(
IF(OR($D6="Total",$D6=""),"",
IF(VOL!$E6="","Total",
IF($B$9="Current Week",INDEX(VOL!$E:$E,MATCH('Sales Volume'!$T7,VOL!$A:$A,0)),
IF($B$9="4 weeks",INDEX(VOL!$E:$E,MATCH('Sales Volume'!$T7,VOL!$B:$B,0)),
IF($B$9="13 weeks",INDEX(VOL!$E:$E,MATCH('Sales Volume'!$T7,VOL!$C:$C,0)),
IF($B$9="12 months",INDEX(VOL!$E:$E,MATCH('Sales Volume'!$T7,VOL!$D:$D,0)),
"")))))),
"")</f>
        <v>Sports shoes</v>
      </c>
      <c r="E7" s="24">
        <f>IF($D7="Total",SUM($E$3:$E6),
VLOOKUP($D7,VOL!$E:$Q,COLUMNS(VOL!$E:F),0))</f>
        <v>173</v>
      </c>
      <c r="F7" s="24">
        <f>IF($D7="Total",SUM($F$3:$F6),
VLOOKUP($D7,VOL!$E:$Q,COLUMNS(VOL!$E:G),0))</f>
        <v>10</v>
      </c>
      <c r="G7" s="29">
        <f t="shared" si="4"/>
        <v>16.3</v>
      </c>
      <c r="I7" s="24">
        <f>IF($D7="Total",SUM($I$3:$I6),
VLOOKUP($D7,VOL!$E:$Q,COLUMNS(VOL!$E:I),0))</f>
        <v>227</v>
      </c>
      <c r="J7" s="24">
        <f>IF($D7="Total",SUM($J$3:$J6),
VLOOKUP($D7,VOL!$E:$Q,COLUMNS(VOL!$E:J),0))</f>
        <v>10</v>
      </c>
      <c r="K7" s="29">
        <f t="shared" si="5"/>
        <v>21.7</v>
      </c>
      <c r="M7" s="24">
        <f>IF($D7="Total",SUM($M$3:$M6),
VLOOKUP($D7,VOL!$E:$Q,COLUMNS(VOL!$E:L),0))</f>
        <v>736</v>
      </c>
      <c r="N7" s="24">
        <f>IF($D7="Total",SUM($N$3:$N6),
VLOOKUP($D7,VOL!$E:$Q,COLUMNS(VOL!$E:M),0))</f>
        <v>129</v>
      </c>
      <c r="O7" s="29">
        <f t="shared" si="6"/>
        <v>4.7054263565891477</v>
      </c>
      <c r="Q7" s="24">
        <f>IF($D7="Total",SUM($Q$3:$Q6),
VLOOKUP($D7,VOL!$E:$Q,COLUMNS(VOL!$E:O),0))</f>
        <v>736</v>
      </c>
      <c r="R7" s="24">
        <f>IF($D7="Total",SUM($R$3:$R6),
VLOOKUP($D7,VOL!$E:$Q,COLUMNS(VOL!$E:P),0))</f>
        <v>475</v>
      </c>
      <c r="S7" s="29">
        <f t="shared" si="7"/>
        <v>0.54947368421052634</v>
      </c>
      <c r="T7" s="24">
        <v>4</v>
      </c>
      <c r="U7" s="30">
        <f>IFERROR(_xlfn.RANK.EQ(Q7,$Q$4:$Q$17,0)+COUNTIF($Q$4:Q7,Q7)-1,"")</f>
        <v>4</v>
      </c>
      <c r="V7" s="25">
        <f t="shared" si="8"/>
        <v>0</v>
      </c>
    </row>
    <row r="8" spans="2:22" x14ac:dyDescent="0.35">
      <c r="B8" s="69" t="s">
        <v>48</v>
      </c>
      <c r="D8" s="19" t="str">
        <f>IFERROR(
IF(OR($D7="Total",$D7=""),"",
IF(VOL!$E7="","Total",
IF($B$9="Current Week",INDEX(VOL!$E:$E,MATCH('Sales Volume'!$T8,VOL!$A:$A,0)),
IF($B$9="4 weeks",INDEX(VOL!$E:$E,MATCH('Sales Volume'!$T8,VOL!$B:$B,0)),
IF($B$9="13 weeks",INDEX(VOL!$E:$E,MATCH('Sales Volume'!$T8,VOL!$C:$C,0)),
IF($B$9="12 months",INDEX(VOL!$E:$E,MATCH('Sales Volume'!$T8,VOL!$D:$D,0)),
"")))))),
"")</f>
        <v>Business formal</v>
      </c>
      <c r="E8" s="24">
        <f>IF($D8="Total",SUM($E$3:$E7),
VLOOKUP($D8,VOL!$E:$Q,COLUMNS(VOL!$E:F),0))</f>
        <v>136</v>
      </c>
      <c r="F8" s="24">
        <f>IF($D8="Total",SUM($F$3:$F7),
VLOOKUP($D8,VOL!$E:$Q,COLUMNS(VOL!$E:G),0))</f>
        <v>52</v>
      </c>
      <c r="G8" s="29">
        <f t="shared" si="4"/>
        <v>1.6153846153846154</v>
      </c>
      <c r="I8" s="24">
        <f>IF($D8="Total",SUM($I$3:$I7),
VLOOKUP($D8,VOL!$E:$Q,COLUMNS(VOL!$E:I),0))</f>
        <v>136</v>
      </c>
      <c r="J8" s="24">
        <f>IF($D8="Total",SUM($J$3:$J7),
VLOOKUP($D8,VOL!$E:$Q,COLUMNS(VOL!$E:J),0))</f>
        <v>52</v>
      </c>
      <c r="K8" s="29">
        <f t="shared" si="5"/>
        <v>1.6153846153846154</v>
      </c>
      <c r="M8" s="24">
        <f>IF($D8="Total",SUM($M$3:$M7),
VLOOKUP($D8,VOL!$E:$Q,COLUMNS(VOL!$E:L),0))</f>
        <v>460</v>
      </c>
      <c r="N8" s="24">
        <f>IF($D8="Total",SUM($N$3:$N7),
VLOOKUP($D8,VOL!$E:$Q,COLUMNS(VOL!$E:M),0))</f>
        <v>214</v>
      </c>
      <c r="O8" s="29">
        <f t="shared" si="6"/>
        <v>1.1495327102803738</v>
      </c>
      <c r="Q8" s="24">
        <f>IF($D8="Total",SUM($Q$3:$Q7),
VLOOKUP($D8,VOL!$E:$Q,COLUMNS(VOL!$E:O),0))</f>
        <v>460</v>
      </c>
      <c r="R8" s="24">
        <f>IF($D8="Total",SUM($R$3:$R7),
VLOOKUP($D8,VOL!$E:$Q,COLUMNS(VOL!$E:P),0))</f>
        <v>674</v>
      </c>
      <c r="S8" s="29">
        <f t="shared" si="7"/>
        <v>-0.31750741839762614</v>
      </c>
      <c r="T8" s="24">
        <v>5</v>
      </c>
      <c r="U8" s="30">
        <f>IFERROR(_xlfn.RANK.EQ(Q8,$Q$4:$Q$17,0)+COUNTIF($Q$4:Q8,Q8)-1,"")</f>
        <v>6</v>
      </c>
      <c r="V8" s="25">
        <f t="shared" si="8"/>
        <v>-1</v>
      </c>
    </row>
    <row r="9" spans="2:22" x14ac:dyDescent="0.35">
      <c r="B9" s="44" t="s">
        <v>41</v>
      </c>
      <c r="D9" s="19" t="str">
        <f>IFERROR(
IF(OR($D8="Total",$D8=""),"",
IF(VOL!$E8="","Total",
IF($B$9="Current Week",INDEX(VOL!$E:$E,MATCH('Sales Volume'!$T9,VOL!$A:$A,0)),
IF($B$9="4 weeks",INDEX(VOL!$E:$E,MATCH('Sales Volume'!$T9,VOL!$B:$B,0)),
IF($B$9="13 weeks",INDEX(VOL!$E:$E,MATCH('Sales Volume'!$T9,VOL!$C:$C,0)),
IF($B$9="12 months",INDEX(VOL!$E:$E,MATCH('Sales Volume'!$T9,VOL!$D:$D,0)),
"")))))),
"")</f>
        <v>Formal shirt</v>
      </c>
      <c r="E9" s="24">
        <f>IF($D9="Total",SUM($E$3:$E8),
VLOOKUP($D9,VOL!$E:$Q,COLUMNS(VOL!$E:F),0))</f>
        <v>125</v>
      </c>
      <c r="F9" s="24">
        <f>IF($D9="Total",SUM($F$3:$F8),
VLOOKUP($D9,VOL!$E:$Q,COLUMNS(VOL!$E:G),0))</f>
        <v>0</v>
      </c>
      <c r="G9" s="29" t="str">
        <f t="shared" si="4"/>
        <v/>
      </c>
      <c r="I9" s="24">
        <f>IF($D9="Total",SUM($I$3:$I8),
VLOOKUP($D9,VOL!$E:$Q,COLUMNS(VOL!$E:I),0))</f>
        <v>183</v>
      </c>
      <c r="J9" s="24">
        <f>IF($D9="Total",SUM($J$3:$J8),
VLOOKUP($D9,VOL!$E:$Q,COLUMNS(VOL!$E:J),0))</f>
        <v>358</v>
      </c>
      <c r="K9" s="29">
        <f t="shared" si="5"/>
        <v>-0.48882681564245811</v>
      </c>
      <c r="M9" s="24">
        <f>IF($D9="Total",SUM($M$3:$M8),
VLOOKUP($D9,VOL!$E:$Q,COLUMNS(VOL!$E:L),0))</f>
        <v>255</v>
      </c>
      <c r="N9" s="24">
        <f>IF($D9="Total",SUM($N$3:$N8),
VLOOKUP($D9,VOL!$E:$Q,COLUMNS(VOL!$E:M),0))</f>
        <v>424</v>
      </c>
      <c r="O9" s="29">
        <f t="shared" si="6"/>
        <v>-0.39858490566037735</v>
      </c>
      <c r="Q9" s="24">
        <f>IF($D9="Total",SUM($Q$3:$Q8),
VLOOKUP($D9,VOL!$E:$Q,COLUMNS(VOL!$E:O),0))</f>
        <v>255</v>
      </c>
      <c r="R9" s="24">
        <f>IF($D9="Total",SUM($R$3:$R8),
VLOOKUP($D9,VOL!$E:$Q,COLUMNS(VOL!$E:P),0))</f>
        <v>424</v>
      </c>
      <c r="S9" s="29">
        <f t="shared" si="7"/>
        <v>-0.39858490566037735</v>
      </c>
      <c r="T9" s="24">
        <v>6</v>
      </c>
      <c r="U9" s="30">
        <f>IFERROR(_xlfn.RANK.EQ(Q9,$Q$4:$Q$17,0)+COUNTIF($Q$4:Q9,Q9)-1,"")</f>
        <v>8</v>
      </c>
      <c r="V9" s="25">
        <f t="shared" si="8"/>
        <v>-2</v>
      </c>
    </row>
    <row r="10" spans="2:22" x14ac:dyDescent="0.35">
      <c r="B10" s="18"/>
      <c r="D10" s="19" t="str">
        <f>IFERROR(
IF(OR($D9="Total",$D9=""),"",
IF(VOL!$E9="","Total",
IF($B$9="Current Week",INDEX(VOL!$E:$E,MATCH('Sales Volume'!$T10,VOL!$A:$A,0)),
IF($B$9="4 weeks",INDEX(VOL!$E:$E,MATCH('Sales Volume'!$T10,VOL!$B:$B,0)),
IF($B$9="13 weeks",INDEX(VOL!$E:$E,MATCH('Sales Volume'!$T10,VOL!$C:$C,0)),
IF($B$9="12 months",INDEX(VOL!$E:$E,MATCH('Sales Volume'!$T10,VOL!$D:$D,0)),
"")))))),
"")</f>
        <v>Casual shirt</v>
      </c>
      <c r="E10" s="24">
        <f>IF($D10="Total",SUM($E$3:$E9),
VLOOKUP($D10,VOL!$E:$Q,COLUMNS(VOL!$E:F),0))</f>
        <v>96</v>
      </c>
      <c r="F10" s="24">
        <f>IF($D10="Total",SUM($F$3:$F9),
VLOOKUP($D10,VOL!$E:$Q,COLUMNS(VOL!$E:G),0))</f>
        <v>0</v>
      </c>
      <c r="G10" s="29" t="str">
        <f t="shared" si="4"/>
        <v/>
      </c>
      <c r="I10" s="24">
        <f>IF($D10="Total",SUM($I$3:$I9),
VLOOKUP($D10,VOL!$E:$Q,COLUMNS(VOL!$E:I),0))</f>
        <v>133</v>
      </c>
      <c r="J10" s="24">
        <f>IF($D10="Total",SUM($J$3:$J9),
VLOOKUP($D10,VOL!$E:$Q,COLUMNS(VOL!$E:J),0))</f>
        <v>167</v>
      </c>
      <c r="K10" s="29">
        <f t="shared" si="5"/>
        <v>-0.20359281437125748</v>
      </c>
      <c r="M10" s="24">
        <f>IF($D10="Total",SUM($M$3:$M9),
VLOOKUP($D10,VOL!$E:$Q,COLUMNS(VOL!$E:L),0))</f>
        <v>190</v>
      </c>
      <c r="N10" s="24">
        <f>IF($D10="Total",SUM($N$3:$N9),
VLOOKUP($D10,VOL!$E:$Q,COLUMNS(VOL!$E:M),0))</f>
        <v>321</v>
      </c>
      <c r="O10" s="29">
        <f t="shared" si="6"/>
        <v>-0.40809968847352024</v>
      </c>
      <c r="Q10" s="24">
        <f>IF($D10="Total",SUM($Q$3:$Q9),
VLOOKUP($D10,VOL!$E:$Q,COLUMNS(VOL!$E:O),0))</f>
        <v>190</v>
      </c>
      <c r="R10" s="24">
        <f>IF($D10="Total",SUM($R$3:$R9),
VLOOKUP($D10,VOL!$E:$Q,COLUMNS(VOL!$E:P),0))</f>
        <v>321</v>
      </c>
      <c r="S10" s="29">
        <f t="shared" si="7"/>
        <v>-0.40809968847352024</v>
      </c>
      <c r="T10" s="24">
        <v>7</v>
      </c>
      <c r="U10" s="30">
        <f>IFERROR(_xlfn.RANK.EQ(Q10,$Q$4:$Q$17,0)+COUNTIF($Q$4:Q10,Q10)-1,"")</f>
        <v>9</v>
      </c>
      <c r="V10" s="25">
        <f t="shared" si="8"/>
        <v>-2</v>
      </c>
    </row>
    <row r="11" spans="2:22" x14ac:dyDescent="0.35">
      <c r="B11" s="70" t="s">
        <v>52</v>
      </c>
      <c r="D11" s="19" t="str">
        <f>IFERROR(
IF(OR($D10="Total",$D10=""),"",
IF(VOL!$E10="","Total",
IF($B$9="Current Week",INDEX(VOL!$E:$E,MATCH('Sales Volume'!$T11,VOL!$A:$A,0)),
IF($B$9="4 weeks",INDEX(VOL!$E:$E,MATCH('Sales Volume'!$T11,VOL!$B:$B,0)),
IF($B$9="13 weeks",INDEX(VOL!$E:$E,MATCH('Sales Volume'!$T11,VOL!$C:$C,0)),
IF($B$9="12 months",INDEX(VOL!$E:$E,MATCH('Sales Volume'!$T11,VOL!$D:$D,0)),
"")))))),
"")</f>
        <v>High heels</v>
      </c>
      <c r="E11" s="24">
        <f>IF($D11="Total",SUM($E$3:$E10),
VLOOKUP($D11,VOL!$E:$Q,COLUMNS(VOL!$E:F),0))</f>
        <v>66</v>
      </c>
      <c r="F11" s="24">
        <f>IF($D11="Total",SUM($F$3:$F10),
VLOOKUP($D11,VOL!$E:$Q,COLUMNS(VOL!$E:G),0))</f>
        <v>45</v>
      </c>
      <c r="G11" s="29">
        <f t="shared" si="4"/>
        <v>0.46666666666666667</v>
      </c>
      <c r="I11" s="24">
        <f>IF($D11="Total",SUM($I$3:$I10),
VLOOKUP($D11,VOL!$E:$Q,COLUMNS(VOL!$E:I),0))</f>
        <v>117</v>
      </c>
      <c r="J11" s="24">
        <f>IF($D11="Total",SUM($J$3:$J10),
VLOOKUP($D11,VOL!$E:$Q,COLUMNS(VOL!$E:J),0))</f>
        <v>45</v>
      </c>
      <c r="K11" s="29">
        <f t="shared" si="5"/>
        <v>1.6</v>
      </c>
      <c r="M11" s="24">
        <f>IF($D11="Total",SUM($M$3:$M10),
VLOOKUP($D11,VOL!$E:$Q,COLUMNS(VOL!$E:L),0))</f>
        <v>270</v>
      </c>
      <c r="N11" s="24">
        <f>IF($D11="Total",SUM($N$3:$N10),
VLOOKUP($D11,VOL!$E:$Q,COLUMNS(VOL!$E:M),0))</f>
        <v>60</v>
      </c>
      <c r="O11" s="29">
        <f t="shared" si="6"/>
        <v>3.5</v>
      </c>
      <c r="Q11" s="24">
        <f>IF($D11="Total",SUM($Q$3:$Q10),
VLOOKUP($D11,VOL!$E:$Q,COLUMNS(VOL!$E:O),0))</f>
        <v>270</v>
      </c>
      <c r="R11" s="24">
        <f>IF($D11="Total",SUM($R$3:$R10),
VLOOKUP($D11,VOL!$E:$Q,COLUMNS(VOL!$E:P),0))</f>
        <v>192</v>
      </c>
      <c r="S11" s="29">
        <f t="shared" si="7"/>
        <v>0.40625</v>
      </c>
      <c r="T11" s="24">
        <v>8</v>
      </c>
      <c r="U11" s="30">
        <f>IFERROR(_xlfn.RANK.EQ(Q11,$Q$4:$Q$17,0)+COUNTIF($Q$4:Q11,Q11)-1,"")</f>
        <v>7</v>
      </c>
      <c r="V11" s="25">
        <f t="shared" si="8"/>
        <v>1</v>
      </c>
    </row>
    <row r="12" spans="2:22" x14ac:dyDescent="0.35">
      <c r="B12" s="34">
        <v>44227</v>
      </c>
      <c r="D12" s="19" t="str">
        <f>IFERROR(
IF(OR($D11="Total",$D11=""),"",
IF(VOL!$E11="","Total",
IF($B$9="Current Week",INDEX(VOL!$E:$E,MATCH('Sales Volume'!$T12,VOL!$A:$A,0)),
IF($B$9="4 weeks",INDEX(VOL!$E:$E,MATCH('Sales Volume'!$T12,VOL!$B:$B,0)),
IF($B$9="13 weeks",INDEX(VOL!$E:$E,MATCH('Sales Volume'!$T12,VOL!$C:$C,0)),
IF($B$9="12 months",INDEX(VOL!$E:$E,MATCH('Sales Volume'!$T12,VOL!$D:$D,0)),
"")))))),
"")</f>
        <v>Total</v>
      </c>
      <c r="E12" s="24">
        <f>IF($D12="Total",SUM($E$3:$E11),
VLOOKUP($D12,VOL!$E:$Q,COLUMNS(VOL!$E:F),0))</f>
        <v>1335</v>
      </c>
      <c r="F12" s="24">
        <f>IF($D12="Total",SUM($F$3:$F11),
VLOOKUP($D12,VOL!$E:$Q,COLUMNS(VOL!$E:G),0))</f>
        <v>291</v>
      </c>
      <c r="G12" s="29">
        <f t="shared" si="4"/>
        <v>3.5876288659793816</v>
      </c>
      <c r="I12" s="24">
        <f>IF($D12="Total",SUM($I$3:$I11),
VLOOKUP($D12,VOL!$E:$Q,COLUMNS(VOL!$E:I),0))</f>
        <v>2000</v>
      </c>
      <c r="J12" s="24">
        <f>IF($D12="Total",SUM($J$3:$J11),
VLOOKUP($D12,VOL!$E:$Q,COLUMNS(VOL!$E:J),0))</f>
        <v>937</v>
      </c>
      <c r="K12" s="29">
        <f t="shared" si="5"/>
        <v>1.1344717182497333</v>
      </c>
      <c r="M12" s="24">
        <f>IF($D12="Total",SUM($M$3:$M11),
VLOOKUP($D12,VOL!$E:$Q,COLUMNS(VOL!$E:L),0))</f>
        <v>4126</v>
      </c>
      <c r="N12" s="24">
        <f>IF($D12="Total",SUM($N$3:$N11),
VLOOKUP($D12,VOL!$E:$Q,COLUMNS(VOL!$E:M),0))</f>
        <v>1943</v>
      </c>
      <c r="O12" s="29">
        <f t="shared" si="6"/>
        <v>1.1235203293875451</v>
      </c>
      <c r="Q12" s="24">
        <f>IF($D12="Total",SUM($Q$3:$Q11),
VLOOKUP($D12,VOL!$E:$Q,COLUMNS(VOL!$E:O),0))</f>
        <v>4126</v>
      </c>
      <c r="R12" s="24">
        <f>IF($D12="Total",SUM($R$3:$R11),
VLOOKUP($D12,VOL!$E:$Q,COLUMNS(VOL!$E:P),0))</f>
        <v>3922</v>
      </c>
      <c r="S12" s="29">
        <f t="shared" si="7"/>
        <v>5.2014278429372771E-2</v>
      </c>
      <c r="T12" s="24">
        <v>9</v>
      </c>
      <c r="U12" s="30">
        <f>IFERROR(_xlfn.RANK.EQ(Q12,$Q$4:$Q$17,0)+COUNTIF($Q$4:Q12,Q12)-1,"")</f>
        <v>1</v>
      </c>
      <c r="V12" s="25">
        <f t="shared" si="8"/>
        <v>8</v>
      </c>
    </row>
    <row r="13" spans="2:22" x14ac:dyDescent="0.35">
      <c r="D13" s="19" t="str">
        <f>IFERROR(
IF(OR($D12="Total",$D12=""),"",
IF(VOL!$E12="","Total",
IF($B$9="Current Week",INDEX(VOL!$E:$E,MATCH('Sales Volume'!$T13,VOL!$A:$A,0)),
IF($B$9="4 weeks",INDEX(VOL!$E:$E,MATCH('Sales Volume'!$T13,VOL!$B:$B,0)),
IF($B$9="13 weeks",INDEX(VOL!$E:$E,MATCH('Sales Volume'!$T13,VOL!$C:$C,0)),
IF($B$9="12 months",INDEX(VOL!$E:$E,MATCH('Sales Volume'!$T13,VOL!$D:$D,0)),
"")))))),
"")</f>
        <v/>
      </c>
      <c r="E13" s="24" t="str">
        <f>IF($D13="Total",SUM($E$3:$E12),
VLOOKUP($D13,VOL!$E:$Q,COLUMNS(VOL!$E:F),0))</f>
        <v/>
      </c>
      <c r="F13" s="24" t="str">
        <f>IF($D13="Total",SUM($F$3:$F12),
VLOOKUP($D13,VOL!$E:$Q,COLUMNS(VOL!$E:G),0))</f>
        <v/>
      </c>
      <c r="G13" s="29" t="str">
        <f t="shared" si="4"/>
        <v/>
      </c>
      <c r="I13" s="24" t="str">
        <f>IF($D13="Total",SUM($I$3:$I12),
VLOOKUP($D13,VOL!$E:$Q,COLUMNS(VOL!$E:I),0))</f>
        <v/>
      </c>
      <c r="J13" s="24" t="str">
        <f>IF($D13="Total",SUM($J$3:$J12),
VLOOKUP($D13,VOL!$E:$Q,COLUMNS(VOL!$E:J),0))</f>
        <v/>
      </c>
      <c r="K13" s="29" t="str">
        <f t="shared" si="5"/>
        <v/>
      </c>
      <c r="M13" s="24" t="str">
        <f>IF($D13="Total",SUM($M$3:$M12),
VLOOKUP($D13,VOL!$E:$Q,COLUMNS(VOL!$E:L),0))</f>
        <v/>
      </c>
      <c r="N13" s="24" t="str">
        <f>IF($D13="Total",SUM($N$3:$N12),
VLOOKUP($D13,VOL!$E:$Q,COLUMNS(VOL!$E:M),0))</f>
        <v/>
      </c>
      <c r="O13" s="29" t="str">
        <f t="shared" si="6"/>
        <v/>
      </c>
      <c r="Q13" s="24" t="str">
        <f>IF($D13="Total",SUM($Q$3:$Q12),
VLOOKUP($D13,VOL!$E:$Q,COLUMNS(VOL!$E:O),0))</f>
        <v/>
      </c>
      <c r="R13" s="24" t="str">
        <f>IF($D13="Total",SUM($R$3:$R12),
VLOOKUP($D13,VOL!$E:$Q,COLUMNS(VOL!$E:P),0))</f>
        <v/>
      </c>
      <c r="S13" s="29" t="str">
        <f t="shared" si="7"/>
        <v/>
      </c>
      <c r="T13" s="24">
        <v>10</v>
      </c>
      <c r="U13" s="30" t="str">
        <f>IFERROR(_xlfn.RANK.EQ(Q13,$Q$4:$Q$17,0)+COUNTIF($Q$4:Q13,Q13)-1,"")</f>
        <v/>
      </c>
      <c r="V13" s="25" t="e">
        <f t="shared" si="8"/>
        <v>#VALUE!</v>
      </c>
    </row>
    <row r="14" spans="2:22" x14ac:dyDescent="0.35">
      <c r="D14" s="19" t="str">
        <f>IFERROR(
IF(OR($D13="Total",$D13=""),"",
IF(VOL!$E13="","Total",
IF($B$9="Current Week",INDEX(VOL!$E:$E,MATCH('Sales Volume'!$T14,VOL!$A:$A,0)),
IF($B$9="4 weeks",INDEX(VOL!$E:$E,MATCH('Sales Volume'!$T14,VOL!$B:$B,0)),
IF($B$9="13 weeks",INDEX(VOL!$E:$E,MATCH('Sales Volume'!$T14,VOL!$C:$C,0)),
IF($B$9="12 months",INDEX(VOL!$E:$E,MATCH('Sales Volume'!$T14,VOL!$D:$D,0)),
"")))))),
"")</f>
        <v/>
      </c>
      <c r="E14" s="24" t="str">
        <f>IF($D14="Total",SUM($E$3:$E13),
VLOOKUP($D14,VOL!$E:$Q,COLUMNS(VOL!$E:F),0))</f>
        <v/>
      </c>
      <c r="F14" s="24" t="str">
        <f>IF($D14="Total",SUM($F$3:$F13),
VLOOKUP($D14,VOL!$E:$Q,COLUMNS(VOL!$E:G),0))</f>
        <v/>
      </c>
      <c r="G14" s="29" t="str">
        <f t="shared" si="4"/>
        <v/>
      </c>
      <c r="I14" s="24" t="str">
        <f>IF($D14="Total",SUM($I$3:$I13),
VLOOKUP($D14,VOL!$E:$Q,COLUMNS(VOL!$E:I),0))</f>
        <v/>
      </c>
      <c r="J14" s="24" t="str">
        <f>IF($D14="Total",SUM($J$3:$J13),
VLOOKUP($D14,VOL!$E:$Q,COLUMNS(VOL!$E:J),0))</f>
        <v/>
      </c>
      <c r="K14" s="29" t="str">
        <f t="shared" si="5"/>
        <v/>
      </c>
      <c r="M14" s="24" t="str">
        <f>IF($D14="Total",SUM($M$3:$M13),
VLOOKUP($D14,VOL!$E:$Q,COLUMNS(VOL!$E:L),0))</f>
        <v/>
      </c>
      <c r="N14" s="24" t="str">
        <f>IF($D14="Total",SUM($N$3:$N13),
VLOOKUP($D14,VOL!$E:$Q,COLUMNS(VOL!$E:M),0))</f>
        <v/>
      </c>
      <c r="O14" s="29" t="str">
        <f t="shared" si="6"/>
        <v/>
      </c>
      <c r="Q14" s="24" t="str">
        <f>IF($D14="Total",SUM($Q$3:$Q13),
VLOOKUP($D14,VOL!$E:$Q,COLUMNS(VOL!$E:O),0))</f>
        <v/>
      </c>
      <c r="R14" s="24" t="str">
        <f>IF($D14="Total",SUM($R$3:$R13),
VLOOKUP($D14,VOL!$E:$Q,COLUMNS(VOL!$E:P),0))</f>
        <v/>
      </c>
      <c r="S14" s="29" t="str">
        <f t="shared" si="7"/>
        <v/>
      </c>
      <c r="T14" s="24">
        <v>11</v>
      </c>
      <c r="U14" s="30" t="str">
        <f>IFERROR(_xlfn.RANK.EQ(Q14,$Q$4:$Q$17,0)+COUNTIF($Q$4:Q14,Q14)-1,"")</f>
        <v/>
      </c>
      <c r="V14" s="25" t="e">
        <f t="shared" si="8"/>
        <v>#VALUE!</v>
      </c>
    </row>
    <row r="15" spans="2:22" x14ac:dyDescent="0.35">
      <c r="D15" s="19" t="str">
        <f>IFERROR(
IF(OR($D14="Total",$D14=""),"",
IF(VOL!$E14="","Total",
IF($B$9="Current Week",INDEX(VOL!$E:$E,MATCH('Sales Volume'!$T15,VOL!$A:$A,0)),
IF($B$9="4 weeks",INDEX(VOL!$E:$E,MATCH('Sales Volume'!$T15,VOL!$B:$B,0)),
IF($B$9="13 weeks",INDEX(VOL!$E:$E,MATCH('Sales Volume'!$T15,VOL!$C:$C,0)),
IF($B$9="12 months",INDEX(VOL!$E:$E,MATCH('Sales Volume'!$T15,VOL!$D:$D,0)),
"")))))),
"")</f>
        <v/>
      </c>
      <c r="E15" s="24" t="str">
        <f>IF($D15="Total",SUM($E$3:$E14),
VLOOKUP($D15,VOL!$E:$Q,COLUMNS(VOL!$E:F),0))</f>
        <v/>
      </c>
      <c r="F15" s="24" t="str">
        <f>IF($D15="Total",SUM($F$3:$F14),
VLOOKUP($D15,VOL!$E:$Q,COLUMNS(VOL!$E:G),0))</f>
        <v/>
      </c>
      <c r="G15" s="29" t="str">
        <f t="shared" si="4"/>
        <v/>
      </c>
      <c r="I15" s="24" t="str">
        <f>IF($D15="Total",SUM($I$3:$I14),
VLOOKUP($D15,VOL!$E:$Q,COLUMNS(VOL!$E:I),0))</f>
        <v/>
      </c>
      <c r="J15" s="24" t="str">
        <f>IF($D15="Total",SUM($J$3:$J14),
VLOOKUP($D15,VOL!$E:$Q,COLUMNS(VOL!$E:J),0))</f>
        <v/>
      </c>
      <c r="K15" s="29" t="str">
        <f t="shared" si="5"/>
        <v/>
      </c>
      <c r="M15" s="24" t="str">
        <f>IF($D15="Total",SUM($M$3:$M14),
VLOOKUP($D15,VOL!$E:$Q,COLUMNS(VOL!$E:L),0))</f>
        <v/>
      </c>
      <c r="N15" s="24" t="str">
        <f>IF($D15="Total",SUM($N$3:$N14),
VLOOKUP($D15,VOL!$E:$Q,COLUMNS(VOL!$E:M),0))</f>
        <v/>
      </c>
      <c r="O15" s="29" t="str">
        <f t="shared" si="6"/>
        <v/>
      </c>
      <c r="Q15" s="24" t="str">
        <f>IF($D15="Total",SUM($Q$3:$Q14),
VLOOKUP($D15,VOL!$E:$Q,COLUMNS(VOL!$E:O),0))</f>
        <v/>
      </c>
      <c r="R15" s="24" t="str">
        <f>IF($D15="Total",SUM($R$3:$R14),
VLOOKUP($D15,VOL!$E:$Q,COLUMNS(VOL!$E:P),0))</f>
        <v/>
      </c>
      <c r="S15" s="29" t="str">
        <f t="shared" si="7"/>
        <v/>
      </c>
      <c r="T15" s="24">
        <v>12</v>
      </c>
      <c r="U15" s="30" t="str">
        <f>IFERROR(_xlfn.RANK.EQ(Q15,$Q$4:$Q$17,0)+COUNTIF($Q$4:Q15,Q15)-1,"")</f>
        <v/>
      </c>
      <c r="V15" s="25" t="e">
        <f t="shared" si="8"/>
        <v>#VALUE!</v>
      </c>
    </row>
    <row r="16" spans="2:22" x14ac:dyDescent="0.35">
      <c r="D16" s="19" t="str">
        <f>IFERROR(
IF(OR($D15="Total",$D15=""),"",
IF(VOL!$E15="","Total",
IF($B$9="Current Week",INDEX(VOL!$E:$E,MATCH('Sales Volume'!$T16,VOL!$A:$A,0)),
IF($B$9="4 weeks",INDEX(VOL!$E:$E,MATCH('Sales Volume'!$T16,VOL!$B:$B,0)),
IF($B$9="13 weeks",INDEX(VOL!$E:$E,MATCH('Sales Volume'!$T16,VOL!$C:$C,0)),
IF($B$9="12 months",INDEX(VOL!$E:$E,MATCH('Sales Volume'!$T16,VOL!$D:$D,0)),
"")))))),
"")</f>
        <v/>
      </c>
      <c r="E16" s="24" t="str">
        <f>IF($D16="Total",SUM($E$3:$E15),
VLOOKUP($D16,VOL!$E:$Q,COLUMNS(VOL!$E:F),0))</f>
        <v/>
      </c>
      <c r="F16" s="24" t="str">
        <f>IF($D16="Total",SUM($F$3:$F15),
VLOOKUP($D16,VOL!$E:$Q,COLUMNS(VOL!$E:G),0))</f>
        <v/>
      </c>
      <c r="G16" s="29" t="str">
        <f t="shared" si="4"/>
        <v/>
      </c>
      <c r="I16" s="24" t="str">
        <f>IF($D16="Total",SUM($I$3:$I15),
VLOOKUP($D16,VOL!$E:$Q,COLUMNS(VOL!$E:I),0))</f>
        <v/>
      </c>
      <c r="J16" s="24" t="str">
        <f>IF($D16="Total",SUM($J$3:$J15),
VLOOKUP($D16,VOL!$E:$Q,COLUMNS(VOL!$E:J),0))</f>
        <v/>
      </c>
      <c r="K16" s="29" t="str">
        <f t="shared" si="5"/>
        <v/>
      </c>
      <c r="M16" s="24" t="str">
        <f>IF($D16="Total",SUM($M$3:$M15),
VLOOKUP($D16,VOL!$E:$Q,COLUMNS(VOL!$E:L),0))</f>
        <v/>
      </c>
      <c r="N16" s="24" t="str">
        <f>IF($D16="Total",SUM($N$3:$N15),
VLOOKUP($D16,VOL!$E:$Q,COLUMNS(VOL!$E:M),0))</f>
        <v/>
      </c>
      <c r="O16" s="29" t="str">
        <f t="shared" si="6"/>
        <v/>
      </c>
      <c r="Q16" s="24" t="str">
        <f>IF($D16="Total",SUM($Q$3:$Q15),
VLOOKUP($D16,VOL!$E:$Q,COLUMNS(VOL!$E:O),0))</f>
        <v/>
      </c>
      <c r="R16" s="24" t="str">
        <f>IF($D16="Total",SUM($R$3:$R15),
VLOOKUP($D16,VOL!$E:$Q,COLUMNS(VOL!$E:P),0))</f>
        <v/>
      </c>
      <c r="S16" s="29" t="str">
        <f t="shared" si="7"/>
        <v/>
      </c>
      <c r="T16" s="24">
        <v>13</v>
      </c>
      <c r="U16" s="30" t="str">
        <f>IFERROR(_xlfn.RANK.EQ(Q16,$Q$4:$Q$17,0)+COUNTIF($Q$4:Q16,Q16)-1,"")</f>
        <v/>
      </c>
      <c r="V16" s="25" t="e">
        <f t="shared" si="8"/>
        <v>#VALUE!</v>
      </c>
    </row>
    <row r="17" spans="4:22" x14ac:dyDescent="0.35">
      <c r="D17" s="19" t="str">
        <f>IFERROR(
IF(OR($D16="Total",$D16=""),"",
IF(VOL!$E16="","Total",
IF($B$9="Current Week",INDEX(VOL!$E:$E,MATCH('Sales Volume'!$T17,VOL!$A:$A,0)),
IF($B$9="4 weeks",INDEX(VOL!$E:$E,MATCH('Sales Volume'!$T17,VOL!$B:$B,0)),
IF($B$9="13 weeks",INDEX(VOL!$E:$E,MATCH('Sales Volume'!$T17,VOL!$C:$C,0)),
IF($B$9="12 months",INDEX(VOL!$E:$E,MATCH('Sales Volume'!$T17,VOL!$D:$D,0)),
"")))))),
"")</f>
        <v/>
      </c>
      <c r="E17" s="24" t="str">
        <f>IF($D17="Total",SUM($E$3:$E16),
VLOOKUP($D17,VOL!$E:$Q,COLUMNS(VOL!$E:F),0))</f>
        <v/>
      </c>
      <c r="F17" s="24" t="str">
        <f>IF($D17="Total",SUM($F$3:$F16),
VLOOKUP($D17,VOL!$E:$Q,COLUMNS(VOL!$E:G),0))</f>
        <v/>
      </c>
      <c r="G17" s="29" t="str">
        <f t="shared" si="4"/>
        <v/>
      </c>
      <c r="I17" s="24" t="str">
        <f>IF($D17="Total",SUM($I$3:$I16),
VLOOKUP($D17,VOL!$E:$Q,COLUMNS(VOL!$E:I),0))</f>
        <v/>
      </c>
      <c r="J17" s="24" t="str">
        <f>IF($D17="Total",SUM($J$3:$J16),
VLOOKUP($D17,VOL!$E:$Q,COLUMNS(VOL!$E:J),0))</f>
        <v/>
      </c>
      <c r="K17" s="29" t="str">
        <f t="shared" si="5"/>
        <v/>
      </c>
      <c r="M17" s="24" t="str">
        <f>IF($D17="Total",SUM($M$3:$M16),
VLOOKUP($D17,VOL!$E:$Q,COLUMNS(VOL!$E:L),0))</f>
        <v/>
      </c>
      <c r="N17" s="24" t="str">
        <f>IF($D17="Total",SUM($N$3:$N16),
VLOOKUP($D17,VOL!$E:$Q,COLUMNS(VOL!$E:M),0))</f>
        <v/>
      </c>
      <c r="O17" s="29" t="str">
        <f t="shared" si="6"/>
        <v/>
      </c>
      <c r="Q17" s="24" t="str">
        <f>IF($D17="Total",SUM($Q$3:$Q16),
VLOOKUP($D17,VOL!$E:$Q,COLUMNS(VOL!$E:O),0))</f>
        <v/>
      </c>
      <c r="R17" s="24" t="str">
        <f>IF($D17="Total",SUM($R$3:$R16),
VLOOKUP($D17,VOL!$E:$Q,COLUMNS(VOL!$E:P),0))</f>
        <v/>
      </c>
      <c r="S17" s="29" t="str">
        <f t="shared" si="7"/>
        <v/>
      </c>
      <c r="T17" s="24">
        <v>14</v>
      </c>
      <c r="U17" s="30" t="str">
        <f>IFERROR(_xlfn.RANK.EQ(Q17,$Q$4:$Q$17,0)+COUNTIF($Q$4:Q17,Q17)-1,"")</f>
        <v/>
      </c>
      <c r="V17" s="25" t="e">
        <f t="shared" si="8"/>
        <v>#VALUE!</v>
      </c>
    </row>
    <row r="18" spans="4:22" x14ac:dyDescent="0.35">
      <c r="D18" s="19" t="str">
        <f>IFERROR(
IF(OR($D17="Total",$D17=""),"",
IF(VOL!$E17="","Total",
IF($B$9="Current Week",INDEX(VOL!$E:$E,MATCH('Sales Volume'!$T18,VOL!$A:$A,0)),
IF($B$9="4 weeks",INDEX(VOL!$E:$E,MATCH('Sales Volume'!$T18,VOL!$B:$B,0)),
IF($B$9="13 weeks",INDEX(VOL!$E:$E,MATCH('Sales Volume'!$T18,VOL!$C:$C,0)),
IF($B$9="12 months",INDEX(VOL!$E:$E,MATCH('Sales Volume'!$T18,VOL!$D:$D,0)),
"")))))),
"")</f>
        <v/>
      </c>
      <c r="E18" s="24" t="str">
        <f>IF($D18="Total",SUM($E$3:$E17),
VLOOKUP($D18,VOL!$E:$Q,COLUMNS(VOL!$E:F),0))</f>
        <v/>
      </c>
      <c r="F18" s="24" t="str">
        <f>IF($D18="Total",SUM($F$3:$F17),
VLOOKUP($D18,VOL!$E:$Q,COLUMNS(VOL!$E:G),0))</f>
        <v/>
      </c>
      <c r="G18" s="29" t="str">
        <f t="shared" si="4"/>
        <v/>
      </c>
      <c r="I18" s="24" t="str">
        <f>IF($D18="Total",SUM($I$3:$I17),
VLOOKUP($D18,VOL!$E:$Q,COLUMNS(VOL!$E:I),0))</f>
        <v/>
      </c>
      <c r="J18" s="24" t="str">
        <f>IF($D18="Total",SUM($J$3:$J17),
VLOOKUP($D18,VOL!$E:$Q,COLUMNS(VOL!$E:J),0))</f>
        <v/>
      </c>
      <c r="K18" s="29" t="str">
        <f t="shared" si="5"/>
        <v/>
      </c>
      <c r="M18" s="24" t="str">
        <f>IF($D18="Total",SUM($M$3:$M17),
VLOOKUP($D18,VOL!$E:$Q,COLUMNS(VOL!$E:L),0))</f>
        <v/>
      </c>
      <c r="N18" s="24" t="str">
        <f>IF($D18="Total",SUM($N$3:$N17),
VLOOKUP($D18,VOL!$E:$Q,COLUMNS(VOL!$E:M),0))</f>
        <v/>
      </c>
      <c r="O18" s="29" t="str">
        <f t="shared" si="6"/>
        <v/>
      </c>
      <c r="Q18" s="24" t="str">
        <f>IF($D18="Total",SUM($Q$3:$Q17),
VLOOKUP($D18,VOL!$E:$Q,COLUMNS(VOL!$E:O),0))</f>
        <v/>
      </c>
      <c r="R18" s="24" t="str">
        <f>IF($D18="Total",SUM($R$3:$R17),
VLOOKUP($D18,VOL!$E:$Q,COLUMNS(VOL!$E:P),0))</f>
        <v/>
      </c>
      <c r="S18" s="29" t="str">
        <f t="shared" si="7"/>
        <v/>
      </c>
      <c r="T18" s="24">
        <v>15</v>
      </c>
      <c r="U18" s="30" t="str">
        <f>IFERROR(_xlfn.RANK.EQ(Q18,$Q$4:$Q$17,0)+COUNTIF($Q$4:Q18,Q18)-1,"")</f>
        <v/>
      </c>
    </row>
    <row r="19" spans="4:22" x14ac:dyDescent="0.35">
      <c r="D19" s="19" t="str">
        <f>IFERROR(
IF(OR($D18="Total",$D18=""),"",
IF(VOL!$E18="","Total",
IF($B$9="Current Week",INDEX(VOL!$E:$E,MATCH('Sales Volume'!$T19,VOL!$A:$A,0)),
IF($B$9="4 weeks",INDEX(VOL!$E:$E,MATCH('Sales Volume'!$T19,VOL!$B:$B,0)),
IF($B$9="13 weeks",INDEX(VOL!$E:$E,MATCH('Sales Volume'!$T19,VOL!$C:$C,0)),
IF($B$9="12 months",INDEX(VOL!$E:$E,MATCH('Sales Volume'!$T19,VOL!$D:$D,0)),
"")))))),
"")</f>
        <v/>
      </c>
      <c r="E19" s="24" t="str">
        <f>IF($D19="Total",SUM($E$3:$E18),
VLOOKUP($D19,VOL!$E:$Q,COLUMNS(VOL!$E:F),0))</f>
        <v/>
      </c>
      <c r="F19" s="24" t="str">
        <f>IF($D19="Total",SUM($F$3:$F18),
VLOOKUP($D19,VOL!$E:$Q,COLUMNS(VOL!$E:G),0))</f>
        <v/>
      </c>
      <c r="G19" s="29" t="str">
        <f t="shared" si="4"/>
        <v/>
      </c>
      <c r="I19" s="24" t="str">
        <f>IF($D19="Total",SUM($I$3:$I18),
VLOOKUP($D19,VOL!$E:$Q,COLUMNS(VOL!$E:I),0))</f>
        <v/>
      </c>
      <c r="J19" s="24" t="str">
        <f>IF($D19="Total",SUM($J$3:$J18),
VLOOKUP($D19,VOL!$E:$Q,COLUMNS(VOL!$E:J),0))</f>
        <v/>
      </c>
      <c r="K19" s="29" t="str">
        <f t="shared" si="5"/>
        <v/>
      </c>
      <c r="M19" s="24" t="str">
        <f>IF($D19="Total",SUM($M$3:$M18),
VLOOKUP($D19,VOL!$E:$Q,COLUMNS(VOL!$E:L),0))</f>
        <v/>
      </c>
      <c r="N19" s="24" t="str">
        <f>IF($D19="Total",SUM($N$3:$N18),
VLOOKUP($D19,VOL!$E:$Q,COLUMNS(VOL!$E:M),0))</f>
        <v/>
      </c>
      <c r="O19" s="29" t="str">
        <f t="shared" si="6"/>
        <v/>
      </c>
      <c r="Q19" s="24" t="str">
        <f>IF($D19="Total",SUM($Q$3:$Q18),
VLOOKUP($D19,VOL!$E:$Q,COLUMNS(VOL!$E:O),0))</f>
        <v/>
      </c>
      <c r="R19" s="24" t="str">
        <f>IF($D19="Total",SUM($R$3:$R18),
VLOOKUP($D19,VOL!$E:$Q,COLUMNS(VOL!$E:P),0))</f>
        <v/>
      </c>
      <c r="S19" s="29" t="str">
        <f t="shared" si="7"/>
        <v/>
      </c>
      <c r="T19" s="24">
        <v>16</v>
      </c>
      <c r="U19" s="30" t="str">
        <f>IFERROR(_xlfn.RANK.EQ(Q19,$Q$4:$Q$17,0)+COUNTIF($Q$4:Q19,Q19)-1,"")</f>
        <v/>
      </c>
    </row>
    <row r="20" spans="4:22" x14ac:dyDescent="0.35">
      <c r="D20" s="19" t="str">
        <f>IFERROR(
IF(OR($D19="Total",$D19=""),"",
IF(VOL!$E19="","Total",
IF($B$9="Current Week",INDEX(VOL!$E:$E,MATCH('Sales Volume'!$T20,VOL!$A:$A,0)),
IF($B$9="4 weeks",INDEX(VOL!$E:$E,MATCH('Sales Volume'!$T20,VOL!$B:$B,0)),
IF($B$9="13 weeks",INDEX(VOL!$E:$E,MATCH('Sales Volume'!$T20,VOL!$C:$C,0)),
IF($B$9="12 months",INDEX(VOL!$E:$E,MATCH('Sales Volume'!$T20,VOL!$D:$D,0)),
"")))))),
"")</f>
        <v/>
      </c>
      <c r="E20" s="24" t="str">
        <f>IF($D20="Total",SUM($E$3:$E19),
VLOOKUP($D20,VOL!$E:$Q,COLUMNS(VOL!$E:F),0))</f>
        <v/>
      </c>
      <c r="F20" s="24" t="str">
        <f>IF($D20="Total",SUM($F$3:$F19),
VLOOKUP($D20,VOL!$E:$Q,COLUMNS(VOL!$E:G),0))</f>
        <v/>
      </c>
      <c r="G20" s="29" t="str">
        <f t="shared" si="4"/>
        <v/>
      </c>
      <c r="I20" s="24" t="str">
        <f>IF($D20="Total",SUM($I$3:$I19),
VLOOKUP($D20,VOL!$E:$Q,COLUMNS(VOL!$E:I),0))</f>
        <v/>
      </c>
      <c r="J20" s="24" t="str">
        <f>IF($D20="Total",SUM($J$3:$J19),
VLOOKUP($D20,VOL!$E:$Q,COLUMNS(VOL!$E:J),0))</f>
        <v/>
      </c>
      <c r="K20" s="29" t="str">
        <f t="shared" si="5"/>
        <v/>
      </c>
      <c r="M20" s="24" t="str">
        <f>IF($D20="Total",SUM($M$3:$M19),
VLOOKUP($D20,VOL!$E:$Q,COLUMNS(VOL!$E:L),0))</f>
        <v/>
      </c>
      <c r="N20" s="24" t="str">
        <f>IF($D20="Total",SUM($N$3:$N19),
VLOOKUP($D20,VOL!$E:$Q,COLUMNS(VOL!$E:M),0))</f>
        <v/>
      </c>
      <c r="O20" s="29" t="str">
        <f t="shared" si="6"/>
        <v/>
      </c>
      <c r="Q20" s="24" t="str">
        <f>IF($D20="Total",SUM($Q$3:$Q19),
VLOOKUP($D20,VOL!$E:$Q,COLUMNS(VOL!$E:O),0))</f>
        <v/>
      </c>
      <c r="R20" s="24" t="str">
        <f>IF($D20="Total",SUM($R$3:$R19),
VLOOKUP($D20,VOL!$E:$Q,COLUMNS(VOL!$E:P),0))</f>
        <v/>
      </c>
      <c r="S20" s="29" t="str">
        <f t="shared" si="7"/>
        <v/>
      </c>
      <c r="T20" s="24">
        <v>17</v>
      </c>
      <c r="U20" s="30" t="str">
        <f>IFERROR(_xlfn.RANK.EQ(Q20,$Q$4:$Q$17,0)+COUNTIF($Q$4:Q20,Q20)-1,"")</f>
        <v/>
      </c>
    </row>
    <row r="21" spans="4:22" x14ac:dyDescent="0.35">
      <c r="D21" s="19" t="str">
        <f>IFERROR(
IF(OR($D20="Total",$D20=""),"",
IF(VOL!$E20="","Total",
IF($B$9="Current Week",INDEX(VOL!$E:$E,MATCH('Sales Volume'!$T21,VOL!$A:$A,0)),
IF($B$9="4 weeks",INDEX(VOL!$E:$E,MATCH('Sales Volume'!$T21,VOL!$B:$B,0)),
IF($B$9="13 weeks",INDEX(VOL!$E:$E,MATCH('Sales Volume'!$T21,VOL!$C:$C,0)),
IF($B$9="12 months",INDEX(VOL!$E:$E,MATCH('Sales Volume'!$T21,VOL!$D:$D,0)),
"")))))),
"")</f>
        <v/>
      </c>
      <c r="E21" s="24" t="str">
        <f>IF($D21="Total",SUM($E$3:$E20),
VLOOKUP($D21,VOL!$E:$Q,COLUMNS(VOL!$E:F),0))</f>
        <v/>
      </c>
      <c r="F21" s="24" t="str">
        <f>IF($D21="Total",SUM($F$3:$F20),
VLOOKUP($D21,VOL!$E:$Q,COLUMNS(VOL!$E:G),0))</f>
        <v/>
      </c>
      <c r="G21" s="29" t="str">
        <f t="shared" si="4"/>
        <v/>
      </c>
      <c r="I21" s="24" t="str">
        <f>IF($D21="Total",SUM($I$3:$I20),
VLOOKUP($D21,VOL!$E:$Q,COLUMNS(VOL!$E:I),0))</f>
        <v/>
      </c>
      <c r="J21" s="24" t="str">
        <f>IF($D21="Total",SUM($J$3:$J20),
VLOOKUP($D21,VOL!$E:$Q,COLUMNS(VOL!$E:J),0))</f>
        <v/>
      </c>
      <c r="K21" s="29" t="str">
        <f t="shared" si="5"/>
        <v/>
      </c>
      <c r="M21" s="24" t="str">
        <f>IF($D21="Total",SUM($M$3:$M20),
VLOOKUP($D21,VOL!$E:$Q,COLUMNS(VOL!$E:L),0))</f>
        <v/>
      </c>
      <c r="N21" s="24" t="str">
        <f>IF($D21="Total",SUM($N$3:$N20),
VLOOKUP($D21,VOL!$E:$Q,COLUMNS(VOL!$E:M),0))</f>
        <v/>
      </c>
      <c r="O21" s="29" t="str">
        <f t="shared" si="6"/>
        <v/>
      </c>
      <c r="Q21" s="24" t="str">
        <f>IF($D21="Total",SUM($Q$3:$Q20),
VLOOKUP($D21,VOL!$E:$Q,COLUMNS(VOL!$E:O),0))</f>
        <v/>
      </c>
      <c r="R21" s="24" t="str">
        <f>IF($D21="Total",SUM($R$3:$R20),
VLOOKUP($D21,VOL!$E:$Q,COLUMNS(VOL!$E:P),0))</f>
        <v/>
      </c>
      <c r="S21" s="29" t="str">
        <f t="shared" si="7"/>
        <v/>
      </c>
      <c r="T21" s="24">
        <v>18</v>
      </c>
      <c r="U21" s="30" t="str">
        <f>IFERROR(_xlfn.RANK.EQ(Q21,$Q$4:$Q$17,0)+COUNTIF($Q$4:Q21,Q21)-1,"")</f>
        <v/>
      </c>
    </row>
    <row r="22" spans="4:22" x14ac:dyDescent="0.35">
      <c r="D22" s="19" t="str">
        <f>IFERROR(
IF(OR($D21="Total",$D21=""),"",
IF(VOL!$E21="","Total",
IF($B$9="Current Week",INDEX(VOL!$E:$E,MATCH('Sales Volume'!$T22,VOL!$A:$A,0)),
IF($B$9="4 weeks",INDEX(VOL!$E:$E,MATCH('Sales Volume'!$T22,VOL!$B:$B,0)),
IF($B$9="13 weeks",INDEX(VOL!$E:$E,MATCH('Sales Volume'!$T22,VOL!$C:$C,0)),
IF($B$9="12 months",INDEX(VOL!$E:$E,MATCH('Sales Volume'!$T22,VOL!$D:$D,0)),
"")))))),
"")</f>
        <v/>
      </c>
      <c r="E22" s="24" t="str">
        <f>IF($D22="Total",SUM($E$3:$E21),
VLOOKUP($D22,VOL!$E:$Q,COLUMNS(VOL!$E:F),0))</f>
        <v/>
      </c>
      <c r="F22" s="24" t="str">
        <f>IF($D22="Total",SUM($F$3:$F21),
VLOOKUP($D22,VOL!$E:$Q,COLUMNS(VOL!$E:G),0))</f>
        <v/>
      </c>
      <c r="G22" s="29" t="str">
        <f t="shared" ref="G22:G24" si="9">IFERROR((E22-F22)/F22,"")</f>
        <v/>
      </c>
      <c r="I22" s="24" t="str">
        <f>IF($D22="Total",SUM($I$3:$I21),
VLOOKUP($D22,VOL!$E:$Q,COLUMNS(VOL!$E:I),0))</f>
        <v/>
      </c>
      <c r="J22" s="24" t="str">
        <f>IF($D22="Total",SUM($J$3:$J21),
VLOOKUP($D22,VOL!$E:$Q,COLUMNS(VOL!$E:J),0))</f>
        <v/>
      </c>
      <c r="K22" s="29" t="str">
        <f t="shared" ref="K22:K24" si="10">IFERROR((I22-J22)/J22,"")</f>
        <v/>
      </c>
      <c r="M22" s="24" t="str">
        <f>IF($D22="Total",SUM($M$3:$M21),
VLOOKUP($D22,VOL!$E:$Q,COLUMNS(VOL!$E:L),0))</f>
        <v/>
      </c>
      <c r="N22" s="24" t="str">
        <f>IF($D22="Total",SUM($N$3:$N21),
VLOOKUP($D22,VOL!$E:$Q,COLUMNS(VOL!$E:M),0))</f>
        <v/>
      </c>
      <c r="O22" s="29" t="str">
        <f t="shared" ref="O22:O24" si="11">IFERROR((M22-N22)/N22,"")</f>
        <v/>
      </c>
      <c r="Q22" s="24" t="str">
        <f>IF($D22="Total",SUM($Q$3:$Q21),
VLOOKUP($D22,VOL!$E:$Q,COLUMNS(VOL!$E:O),0))</f>
        <v/>
      </c>
      <c r="R22" s="24" t="str">
        <f>IF($D22="Total",SUM($R$3:$R21),
VLOOKUP($D22,VOL!$E:$Q,COLUMNS(VOL!$E:P),0))</f>
        <v/>
      </c>
      <c r="S22" s="29" t="str">
        <f t="shared" ref="S22:S24" si="12">IFERROR((Q22-R22)/R22,"")</f>
        <v/>
      </c>
      <c r="T22" s="24">
        <v>19</v>
      </c>
      <c r="U22" s="30" t="str">
        <f>IFERROR(_xlfn.RANK.EQ(Q22,$Q$4:$Q$17,0)+COUNTIF($Q$4:Q22,Q22)-1,"")</f>
        <v/>
      </c>
    </row>
    <row r="23" spans="4:22" x14ac:dyDescent="0.35">
      <c r="D23" s="19" t="str">
        <f>IFERROR(
IF(OR($D22="Total",$D22=""),"",
IF(VOL!$E22="","Total",
IF($B$9="Current Week",INDEX(VOL!$E:$E,MATCH('Sales Volume'!$T23,VOL!$A:$A,0)),
IF($B$9="4 weeks",INDEX(VOL!$E:$E,MATCH('Sales Volume'!$T23,VOL!$B:$B,0)),
IF($B$9="13 weeks",INDEX(VOL!$E:$E,MATCH('Sales Volume'!$T23,VOL!$C:$C,0)),
IF($B$9="12 months",INDEX(VOL!$E:$E,MATCH('Sales Volume'!$T23,VOL!$D:$D,0)),
"")))))),
"")</f>
        <v/>
      </c>
      <c r="E23" s="24" t="str">
        <f>IF($D23="Total",SUM($E$3:$E22),
VLOOKUP($D23,VOL!$E:$Q,COLUMNS(VOL!$E:F),0))</f>
        <v/>
      </c>
      <c r="F23" s="24" t="str">
        <f>IF($D23="Total",SUM($F$3:$F22),
VLOOKUP($D23,VOL!$E:$Q,COLUMNS(VOL!$E:G),0))</f>
        <v/>
      </c>
      <c r="G23" s="29" t="str">
        <f t="shared" si="9"/>
        <v/>
      </c>
      <c r="I23" s="24" t="str">
        <f>IF($D23="Total",SUM($I$3:$I22),
VLOOKUP($D23,VOL!$E:$Q,COLUMNS(VOL!$E:I),0))</f>
        <v/>
      </c>
      <c r="J23" s="24" t="str">
        <f>IF($D23="Total",SUM($J$3:$J22),
VLOOKUP($D23,VOL!$E:$Q,COLUMNS(VOL!$E:J),0))</f>
        <v/>
      </c>
      <c r="K23" s="29" t="str">
        <f t="shared" si="10"/>
        <v/>
      </c>
      <c r="M23" s="24" t="str">
        <f>IF($D23="Total",SUM($M$3:$M22),
VLOOKUP($D23,VOL!$E:$Q,COLUMNS(VOL!$E:L),0))</f>
        <v/>
      </c>
      <c r="N23" s="24" t="str">
        <f>IF($D23="Total",SUM($N$3:$N22),
VLOOKUP($D23,VOL!$E:$Q,COLUMNS(VOL!$E:M),0))</f>
        <v/>
      </c>
      <c r="O23" s="29" t="str">
        <f t="shared" si="11"/>
        <v/>
      </c>
      <c r="Q23" s="24" t="str">
        <f>IF($D23="Total",SUM($Q$3:$Q22),
VLOOKUP($D23,VOL!$E:$Q,COLUMNS(VOL!$E:O),0))</f>
        <v/>
      </c>
      <c r="R23" s="24" t="str">
        <f>IF($D23="Total",SUM($R$3:$R22),
VLOOKUP($D23,VOL!$E:$Q,COLUMNS(VOL!$E:P),0))</f>
        <v/>
      </c>
      <c r="S23" s="29" t="str">
        <f t="shared" si="12"/>
        <v/>
      </c>
      <c r="T23" s="24">
        <v>20</v>
      </c>
      <c r="U23" s="30" t="str">
        <f>IFERROR(_xlfn.RANK.EQ(Q23,$Q$4:$Q$17,0)+COUNTIF($Q$4:Q23,Q23)-1,"")</f>
        <v/>
      </c>
    </row>
    <row r="24" spans="4:22" x14ac:dyDescent="0.35">
      <c r="D24" s="19" t="str">
        <f>IFERROR(
IF(OR($D23="Total",$D23=""),"",
IF(VOL!$E23="","Total",
IF($B$9="Current Week",INDEX(VOL!$E:$E,MATCH('Sales Volume'!$T24,VOL!$A:$A,0)),
IF($B$9="4 weeks",INDEX(VOL!$E:$E,MATCH('Sales Volume'!$T24,VOL!$B:$B,0)),
IF($B$9="13 weeks",INDEX(VOL!$E:$E,MATCH('Sales Volume'!$T24,VOL!$C:$C,0)),
IF($B$9="12 months",INDEX(VOL!$E:$E,MATCH('Sales Volume'!$T24,VOL!$D:$D,0)),
"")))))),
"")</f>
        <v/>
      </c>
      <c r="E24" s="24" t="str">
        <f>IF($D24="Total",SUM($E$3:$E23),
VLOOKUP($D24,VOL!$E:$Q,COLUMNS(VOL!$E:F),0))</f>
        <v/>
      </c>
      <c r="F24" s="24" t="str">
        <f>IF($D24="Total",SUM($F$3:$F23),
VLOOKUP($D24,VOL!$E:$Q,COLUMNS(VOL!$E:G),0))</f>
        <v/>
      </c>
      <c r="G24" s="29" t="str">
        <f t="shared" si="9"/>
        <v/>
      </c>
      <c r="I24" s="24" t="str">
        <f>IF($D24="Total",SUM($I$3:$I23),
VLOOKUP($D24,VOL!$E:$Q,COLUMNS(VOL!$E:I),0))</f>
        <v/>
      </c>
      <c r="J24" s="24" t="str">
        <f>IF($D24="Total",SUM($J$3:$J23),
VLOOKUP($D24,VOL!$E:$Q,COLUMNS(VOL!$E:J),0))</f>
        <v/>
      </c>
      <c r="K24" s="29" t="str">
        <f t="shared" si="10"/>
        <v/>
      </c>
      <c r="M24" s="24" t="str">
        <f>IF($D24="Total",SUM($M$3:$M23),
VLOOKUP($D24,VOL!$E:$Q,COLUMNS(VOL!$E:L),0))</f>
        <v/>
      </c>
      <c r="N24" s="24" t="str">
        <f>IF($D24="Total",SUM($N$3:$N23),
VLOOKUP($D24,VOL!$E:$Q,COLUMNS(VOL!$E:M),0))</f>
        <v/>
      </c>
      <c r="O24" s="29" t="str">
        <f t="shared" si="11"/>
        <v/>
      </c>
      <c r="Q24" s="24" t="str">
        <f>IF($D24="Total",SUM($Q$3:$Q23),
VLOOKUP($D24,VOL!$E:$Q,COLUMNS(VOL!$E:O),0))</f>
        <v/>
      </c>
      <c r="R24" s="24" t="str">
        <f>IF($D24="Total",SUM($R$3:$R23),
VLOOKUP($D24,VOL!$E:$Q,COLUMNS(VOL!$E:P),0))</f>
        <v/>
      </c>
      <c r="S24" s="29" t="str">
        <f t="shared" si="12"/>
        <v/>
      </c>
      <c r="T24" s="24">
        <v>21</v>
      </c>
      <c r="U24" s="30" t="str">
        <f>IFERROR(_xlfn.RANK.EQ(Q24,$Q$4:$Q$17,0)+COUNTIF($Q$4:Q24,Q24)-1,"")</f>
        <v/>
      </c>
    </row>
    <row r="25" spans="4:22" x14ac:dyDescent="0.35">
      <c r="D25" s="19" t="str">
        <f>IFERROR(
IF(OR($D24="Total",$D24=""),"",
IF(VOL!$E24="","Total",
IF($B$9="Current Week",INDEX(VOL!$E:$E,MATCH('Sales Volume'!$T25,VOL!$A:$A,0)),
IF($B$9="4 weeks",INDEX(VOL!$E:$E,MATCH('Sales Volume'!$T25,VOL!$B:$B,0)),
IF($B$9="13 weeks",INDEX(VOL!$E:$E,MATCH('Sales Volume'!$T25,VOL!$C:$C,0)),
IF($B$9="12 months",INDEX(VOL!$E:$E,MATCH('Sales Volume'!$T25,VOL!$D:$D,0)),
"")))))),
"")</f>
        <v/>
      </c>
      <c r="E25" s="24" t="str">
        <f>IF($D25="Total",SUM($E$3:$E24),
VLOOKUP($D25,VOL!$E:$Q,COLUMNS(VOL!$E:F),0))</f>
        <v/>
      </c>
      <c r="F25" s="24" t="str">
        <f>IF($D25="Total",SUM($F$3:$F24),
VLOOKUP($D25,VOL!$E:$Q,COLUMNS(VOL!$E:G),0))</f>
        <v/>
      </c>
      <c r="G25" s="29" t="str">
        <f t="shared" si="4"/>
        <v/>
      </c>
      <c r="I25" s="24" t="str">
        <f>IF($D25="Total",SUM($I$3:$I24),
VLOOKUP($D25,VOL!$E:$Q,COLUMNS(VOL!$E:I),0))</f>
        <v/>
      </c>
      <c r="J25" s="24" t="str">
        <f>IF($D25="Total",SUM($J$3:$J24),
VLOOKUP($D25,VOL!$E:$Q,COLUMNS(VOL!$E:J),0))</f>
        <v/>
      </c>
      <c r="K25" s="29" t="str">
        <f t="shared" si="5"/>
        <v/>
      </c>
      <c r="M25" s="24" t="str">
        <f>IF($D25="Total",SUM($M$3:$M24),
VLOOKUP($D25,VOL!$E:$Q,COLUMNS(VOL!$E:L),0))</f>
        <v/>
      </c>
      <c r="N25" s="24" t="str">
        <f>IF($D25="Total",SUM($N$3:$N24),
VLOOKUP($D25,VOL!$E:$Q,COLUMNS(VOL!$E:M),0))</f>
        <v/>
      </c>
      <c r="O25" s="29" t="str">
        <f t="shared" si="6"/>
        <v/>
      </c>
      <c r="Q25" s="24" t="str">
        <f>IF($D25="Total",SUM($Q$3:$Q24),
VLOOKUP($D25,VOL!$E:$Q,COLUMNS(VOL!$E:O),0))</f>
        <v/>
      </c>
      <c r="R25" s="24" t="str">
        <f>IF($D25="Total",SUM($R$3:$R24),
VLOOKUP($D25,VOL!$E:$Q,COLUMNS(VOL!$E:P),0))</f>
        <v/>
      </c>
      <c r="S25" s="29" t="str">
        <f t="shared" si="7"/>
        <v/>
      </c>
      <c r="T25" s="24">
        <v>22</v>
      </c>
      <c r="U25" s="30" t="str">
        <f>IFERROR(_xlfn.RANK.EQ(Q25,$Q$4:$Q$17,0)+COUNTIF($Q$4:Q25,Q25)-1,"")</f>
        <v/>
      </c>
    </row>
    <row r="26" spans="4:22" x14ac:dyDescent="0.35">
      <c r="D26" s="19" t="str">
        <f>IFERROR(
IF(OR($D25="Total",$D25=""),"",
IF(VOL!$E25="","Total",
IF($B$9="Current Week",INDEX(VOL!$E:$E,MATCH('Sales Volume'!$T26,VOL!$A:$A,0)),
IF($B$9="4 weeks",INDEX(VOL!$E:$E,MATCH('Sales Volume'!$T26,VOL!$B:$B,0)),
IF($B$9="13 weeks",INDEX(VOL!$E:$E,MATCH('Sales Volume'!$T26,VOL!$C:$C,0)),
IF($B$9="12 months",INDEX(VOL!$E:$E,MATCH('Sales Volume'!$T26,VOL!$D:$D,0)),
"")))))),
"")</f>
        <v/>
      </c>
      <c r="E26" s="24" t="str">
        <f>IF($D26="Total",SUM($E$3:$E25),
VLOOKUP($D26,VOL!$E:$Q,COLUMNS(VOL!$E:F),0))</f>
        <v/>
      </c>
      <c r="F26" s="24" t="str">
        <f>IF($D26="Total",SUM($F$3:$F25),
VLOOKUP($D26,VOL!$E:$Q,COLUMNS(VOL!$E:G),0))</f>
        <v/>
      </c>
      <c r="G26" s="29" t="str">
        <f t="shared" si="4"/>
        <v/>
      </c>
      <c r="I26" s="24" t="str">
        <f>IF($D26="Total",SUM($I$3:$I25),
VLOOKUP($D26,VOL!$E:$Q,COLUMNS(VOL!$E:I),0))</f>
        <v/>
      </c>
      <c r="J26" s="24" t="str">
        <f>IF($D26="Total",SUM($J$3:$J25),
VLOOKUP($D26,VOL!$E:$Q,COLUMNS(VOL!$E:J),0))</f>
        <v/>
      </c>
      <c r="K26" s="29" t="str">
        <f t="shared" si="5"/>
        <v/>
      </c>
      <c r="M26" s="24" t="str">
        <f>IF($D26="Total",SUM($M$3:$M25),
VLOOKUP($D26,VOL!$E:$Q,COLUMNS(VOL!$E:L),0))</f>
        <v/>
      </c>
      <c r="N26" s="24" t="str">
        <f>IF($D26="Total",SUM($N$3:$N25),
VLOOKUP($D26,VOL!$E:$Q,COLUMNS(VOL!$E:M),0))</f>
        <v/>
      </c>
      <c r="O26" s="29" t="str">
        <f t="shared" si="6"/>
        <v/>
      </c>
      <c r="Q26" s="24" t="str">
        <f>IF($D26="Total",SUM($Q$3:$Q25),
VLOOKUP($D26,VOL!$E:$Q,COLUMNS(VOL!$E:O),0))</f>
        <v/>
      </c>
      <c r="R26" s="24" t="str">
        <f>IF($D26="Total",SUM($R$3:$R25),
VLOOKUP($D26,VOL!$E:$Q,COLUMNS(VOL!$E:P),0))</f>
        <v/>
      </c>
      <c r="S26" s="29" t="str">
        <f t="shared" si="7"/>
        <v/>
      </c>
      <c r="T26" s="24">
        <v>23</v>
      </c>
      <c r="U26" s="30" t="str">
        <f>IFERROR(_xlfn.RANK.EQ(Q26,$Q$4:$Q$17,0)+COUNTIF($Q$4:Q26,Q26)-1,"")</f>
        <v/>
      </c>
    </row>
    <row r="27" spans="4:22" x14ac:dyDescent="0.35">
      <c r="D27" s="19" t="str">
        <f>IFERROR(
IF(OR($D26="Total",$D26=""),"",
IF(VOL!$E26="","Total",
IF($B$9="Current Week",INDEX(VOL!$E:$E,MATCH('Sales Volume'!$T27,VOL!$A:$A,0)),
IF($B$9="4 weeks",INDEX(VOL!$E:$E,MATCH('Sales Volume'!$T27,VOL!$B:$B,0)),
IF($B$9="13 weeks",INDEX(VOL!$E:$E,MATCH('Sales Volume'!$T27,VOL!$C:$C,0)),
IF($B$9="12 months",INDEX(VOL!$E:$E,MATCH('Sales Volume'!$T27,VOL!$D:$D,0)),
"")))))),
"")</f>
        <v/>
      </c>
      <c r="E27" s="24" t="str">
        <f>IF($D27="Total",SUM($E$3:$E26),
VLOOKUP($D27,VOL!$E:$Q,COLUMNS(VOL!$E:F),0))</f>
        <v/>
      </c>
      <c r="F27" s="24" t="str">
        <f>IF($D27="Total",SUM($F$3:$F26),
VLOOKUP($D27,VOL!$E:$Q,COLUMNS(VOL!$E:G),0))</f>
        <v/>
      </c>
      <c r="G27" s="29" t="str">
        <f t="shared" si="4"/>
        <v/>
      </c>
      <c r="I27" s="24" t="str">
        <f>IF($D27="Total",SUM($I$3:$I26),
VLOOKUP($D27,VOL!$E:$Q,COLUMNS(VOL!$E:I),0))</f>
        <v/>
      </c>
      <c r="J27" s="24" t="str">
        <f>IF($D27="Total",SUM($J$3:$J26),
VLOOKUP($D27,VOL!$E:$Q,COLUMNS(VOL!$E:J),0))</f>
        <v/>
      </c>
      <c r="K27" s="29" t="str">
        <f t="shared" si="5"/>
        <v/>
      </c>
      <c r="M27" s="24" t="str">
        <f>IF($D27="Total",SUM($M$3:$M26),
VLOOKUP($D27,VOL!$E:$Q,COLUMNS(VOL!$E:L),0))</f>
        <v/>
      </c>
      <c r="N27" s="24" t="str">
        <f>IF($D27="Total",SUM($N$3:$N26),
VLOOKUP($D27,VOL!$E:$Q,COLUMNS(VOL!$E:M),0))</f>
        <v/>
      </c>
      <c r="O27" s="29" t="str">
        <f t="shared" si="6"/>
        <v/>
      </c>
      <c r="Q27" s="24" t="str">
        <f>IF($D27="Total",SUM($Q$3:$Q26),
VLOOKUP($D27,VOL!$E:$Q,COLUMNS(VOL!$E:O),0))</f>
        <v/>
      </c>
      <c r="R27" s="24" t="str">
        <f>IF($D27="Total",SUM($R$3:$R26),
VLOOKUP($D27,VOL!$E:$Q,COLUMNS(VOL!$E:P),0))</f>
        <v/>
      </c>
      <c r="S27" s="29" t="str">
        <f t="shared" si="7"/>
        <v/>
      </c>
      <c r="T27" s="24">
        <v>24</v>
      </c>
      <c r="U27" s="30" t="str">
        <f>IFERROR(_xlfn.RANK.EQ(Q27,$Q$4:$Q$17,0)+COUNTIF($Q$4:Q27,Q27)-1,"")</f>
        <v/>
      </c>
    </row>
    <row r="28" spans="4:22" x14ac:dyDescent="0.35">
      <c r="D28" s="19" t="str">
        <f>IFERROR(
IF(OR($D27="Total",$D27=""),"",
IF(VOL!$E27="","Total",
IF($B$9="Current Week",INDEX(VOL!$E:$E,MATCH('Sales Volume'!$T28,VOL!$A:$A,0)),
IF($B$9="4 weeks",INDEX(VOL!$E:$E,MATCH('Sales Volume'!$T28,VOL!$B:$B,0)),
IF($B$9="13 weeks",INDEX(VOL!$E:$E,MATCH('Sales Volume'!$T28,VOL!$C:$C,0)),
IF($B$9="12 months",INDEX(VOL!$E:$E,MATCH('Sales Volume'!$T28,VOL!$D:$D,0)),
"")))))),
"")</f>
        <v/>
      </c>
      <c r="E28" s="24" t="str">
        <f>IF($D28="Total",SUM($E$3:$E27),
VLOOKUP($D28,VOL!$E:$Q,COLUMNS(VOL!$E:F),0))</f>
        <v/>
      </c>
      <c r="F28" s="24" t="str">
        <f>IF($D28="Total",SUM($F$3:$F27),
VLOOKUP($D28,VOL!$E:$Q,COLUMNS(VOL!$E:G),0))</f>
        <v/>
      </c>
      <c r="G28" s="29" t="str">
        <f t="shared" si="4"/>
        <v/>
      </c>
      <c r="I28" s="24" t="str">
        <f>IF($D28="Total",SUM($I$3:$I27),
VLOOKUP($D28,VOL!$E:$Q,COLUMNS(VOL!$E:I),0))</f>
        <v/>
      </c>
      <c r="J28" s="24" t="str">
        <f>IF($D28="Total",SUM($J$3:$J27),
VLOOKUP($D28,VOL!$E:$Q,COLUMNS(VOL!$E:J),0))</f>
        <v/>
      </c>
      <c r="K28" s="29" t="str">
        <f t="shared" si="5"/>
        <v/>
      </c>
      <c r="M28" s="24" t="str">
        <f>IF($D28="Total",SUM($M$3:$M27),
VLOOKUP($D28,VOL!$E:$Q,COLUMNS(VOL!$E:L),0))</f>
        <v/>
      </c>
      <c r="N28" s="24" t="str">
        <f>IF($D28="Total",SUM($N$3:$N27),
VLOOKUP($D28,VOL!$E:$Q,COLUMNS(VOL!$E:M),0))</f>
        <v/>
      </c>
      <c r="O28" s="29" t="str">
        <f t="shared" si="6"/>
        <v/>
      </c>
      <c r="Q28" s="24" t="str">
        <f>IF($D28="Total",SUM($Q$3:$Q27),
VLOOKUP($D28,VOL!$E:$Q,COLUMNS(VOL!$E:O),0))</f>
        <v/>
      </c>
      <c r="R28" s="24" t="str">
        <f>IF($D28="Total",SUM($R$3:$R27),
VLOOKUP($D28,VOL!$E:$Q,COLUMNS(VOL!$E:P),0))</f>
        <v/>
      </c>
      <c r="S28" s="29" t="str">
        <f t="shared" si="7"/>
        <v/>
      </c>
      <c r="T28" s="24">
        <v>25</v>
      </c>
      <c r="U28" s="30" t="str">
        <f>IFERROR(_xlfn.RANK.EQ(Q28,$Q$4:$Q$17,0)+COUNTIF($Q$4:Q28,Q28)-1,"")</f>
        <v/>
      </c>
    </row>
    <row r="29" spans="4:22" x14ac:dyDescent="0.35">
      <c r="D29" s="19" t="str">
        <f>IFERROR(
IF(OR($D28="Total",$D28=""),"",
IF(VOL!$E28="","Total",
IF($B$9="Current Week",INDEX(VOL!$E:$E,MATCH('Sales Volume'!$T29,VOL!$A:$A,0)),
IF($B$9="4 weeks",INDEX(VOL!$E:$E,MATCH('Sales Volume'!$T29,VOL!$B:$B,0)),
IF($B$9="13 weeks",INDEX(VOL!$E:$E,MATCH('Sales Volume'!$T29,VOL!$C:$C,0)),
IF($B$9="12 months",INDEX(VOL!$E:$E,MATCH('Sales Volume'!$T29,VOL!$D:$D,0)),
"")))))),
"")</f>
        <v/>
      </c>
      <c r="E29" s="24" t="str">
        <f>IF($D29="Total",SUM($E$3:$E28),
VLOOKUP($D29,VOL!$E:$Q,COLUMNS(VOL!$E:F),0))</f>
        <v/>
      </c>
      <c r="F29" s="24" t="str">
        <f>IF($D29="Total",SUM($F$3:$F28),
VLOOKUP($D29,VOL!$E:$Q,COLUMNS(VOL!$E:G),0))</f>
        <v/>
      </c>
      <c r="G29" s="29" t="str">
        <f t="shared" si="4"/>
        <v/>
      </c>
      <c r="I29" s="24" t="str">
        <f>IF($D29="Total",SUM($I$3:$I28),
VLOOKUP($D29,VOL!$E:$Q,COLUMNS(VOL!$E:I),0))</f>
        <v/>
      </c>
      <c r="J29" s="24" t="str">
        <f>IF($D29="Total",SUM($J$3:$J28),
VLOOKUP($D29,VOL!$E:$Q,COLUMNS(VOL!$E:J),0))</f>
        <v/>
      </c>
      <c r="K29" s="29" t="str">
        <f t="shared" si="5"/>
        <v/>
      </c>
      <c r="M29" s="24" t="str">
        <f>IF($D29="Total",SUM($M$3:$M28),
VLOOKUP($D29,VOL!$E:$Q,COLUMNS(VOL!$E:L),0))</f>
        <v/>
      </c>
      <c r="N29" s="24" t="str">
        <f>IF($D29="Total",SUM($N$3:$N28),
VLOOKUP($D29,VOL!$E:$Q,COLUMNS(VOL!$E:M),0))</f>
        <v/>
      </c>
      <c r="O29" s="29" t="str">
        <f t="shared" si="6"/>
        <v/>
      </c>
      <c r="Q29" s="24" t="str">
        <f>IF($D29="Total",SUM($Q$3:$Q28),
VLOOKUP($D29,VOL!$E:$Q,COLUMNS(VOL!$E:O),0))</f>
        <v/>
      </c>
      <c r="R29" s="24" t="str">
        <f>IF($D29="Total",SUM($R$3:$R28),
VLOOKUP($D29,VOL!$E:$Q,COLUMNS(VOL!$E:P),0))</f>
        <v/>
      </c>
      <c r="S29" s="29" t="str">
        <f t="shared" si="7"/>
        <v/>
      </c>
      <c r="T29" s="24">
        <v>26</v>
      </c>
      <c r="U29" s="30" t="str">
        <f>IFERROR(_xlfn.RANK.EQ(Q29,$Q$4:$Q$17,0)+COUNTIF($Q$4:Q29,Q29)-1,"")</f>
        <v/>
      </c>
    </row>
    <row r="30" spans="4:22" x14ac:dyDescent="0.35">
      <c r="D30" s="19" t="str">
        <f>IFERROR(
IF(OR($D29="Total",$D29=""),"",
IF(VOL!$E29="","Total",
IF($B$9="Current Week",INDEX(VOL!$E:$E,MATCH('Sales Volume'!$T30,VOL!$A:$A,0)),
IF($B$9="4 weeks",INDEX(VOL!$E:$E,MATCH('Sales Volume'!$T30,VOL!$B:$B,0)),
IF($B$9="13 weeks",INDEX(VOL!$E:$E,MATCH('Sales Volume'!$T30,VOL!$C:$C,0)),
IF($B$9="12 months",INDEX(VOL!$E:$E,MATCH('Sales Volume'!$T30,VOL!$D:$D,0)),
"")))))),
"")</f>
        <v/>
      </c>
      <c r="E30" s="24" t="str">
        <f>IF($D30="Total",SUM($E$3:$E29),
VLOOKUP($D30,VOL!$E:$Q,COLUMNS(VOL!$E:F),0))</f>
        <v/>
      </c>
      <c r="F30" s="24" t="str">
        <f>IF($D30="Total",SUM($F$3:$F29),
VLOOKUP($D30,VOL!$E:$Q,COLUMNS(VOL!$E:G),0))</f>
        <v/>
      </c>
      <c r="G30" s="29" t="str">
        <f t="shared" si="4"/>
        <v/>
      </c>
      <c r="I30" s="24" t="str">
        <f>IF($D30="Total",SUM($I$3:$I29),
VLOOKUP($D30,VOL!$E:$Q,COLUMNS(VOL!$E:I),0))</f>
        <v/>
      </c>
      <c r="J30" s="24" t="str">
        <f>IF($D30="Total",SUM($J$3:$J29),
VLOOKUP($D30,VOL!$E:$Q,COLUMNS(VOL!$E:J),0))</f>
        <v/>
      </c>
      <c r="K30" s="29" t="str">
        <f t="shared" si="5"/>
        <v/>
      </c>
      <c r="M30" s="24" t="str">
        <f>IF($D30="Total",SUM($M$3:$M29),
VLOOKUP($D30,VOL!$E:$Q,COLUMNS(VOL!$E:L),0))</f>
        <v/>
      </c>
      <c r="N30" s="24" t="str">
        <f>IF($D30="Total",SUM($N$3:$N29),
VLOOKUP($D30,VOL!$E:$Q,COLUMNS(VOL!$E:M),0))</f>
        <v/>
      </c>
      <c r="O30" s="29" t="str">
        <f t="shared" si="6"/>
        <v/>
      </c>
      <c r="Q30" s="24" t="str">
        <f>IF($D30="Total",SUM($Q$3:$Q29),
VLOOKUP($D30,VOL!$E:$Q,COLUMNS(VOL!$E:O),0))</f>
        <v/>
      </c>
      <c r="R30" s="24" t="str">
        <f>IF($D30="Total",SUM($R$3:$R29),
VLOOKUP($D30,VOL!$E:$Q,COLUMNS(VOL!$E:P),0))</f>
        <v/>
      </c>
      <c r="S30" s="29" t="str">
        <f t="shared" si="7"/>
        <v/>
      </c>
      <c r="T30" s="24">
        <v>27</v>
      </c>
      <c r="U30" s="30" t="str">
        <f>IFERROR(_xlfn.RANK.EQ(Q30,$Q$4:$Q$17,0)+COUNTIF($Q$4:Q30,Q30)-1,"")</f>
        <v/>
      </c>
    </row>
    <row r="31" spans="4:22" x14ac:dyDescent="0.35">
      <c r="D31" s="19" t="str">
        <f>IFERROR(
IF(OR($D30="Total",$D30=""),"",
IF(VOL!$E30="","Total",
IF($B$9="Current Week",INDEX(VOL!$E:$E,MATCH('Sales Volume'!$T31,VOL!$A:$A,0)),
IF($B$9="4 weeks",INDEX(VOL!$E:$E,MATCH('Sales Volume'!$T31,VOL!$B:$B,0)),
IF($B$9="13 weeks",INDEX(VOL!$E:$E,MATCH('Sales Volume'!$T31,VOL!$C:$C,0)),
IF($B$9="12 months",INDEX(VOL!$E:$E,MATCH('Sales Volume'!$T31,VOL!$D:$D,0)),
"")))))),
"")</f>
        <v/>
      </c>
      <c r="E31" s="24" t="str">
        <f>IF($D31="Total",SUM($E$3:$E30),
VLOOKUP($D31,VOL!$E:$Q,COLUMNS(VOL!$E:F),0))</f>
        <v/>
      </c>
      <c r="F31" s="24" t="str">
        <f>IF($D31="Total",SUM($F$3:$F30),
VLOOKUP($D31,VOL!$E:$Q,COLUMNS(VOL!$E:G),0))</f>
        <v/>
      </c>
      <c r="G31" s="29" t="str">
        <f t="shared" si="4"/>
        <v/>
      </c>
      <c r="I31" s="24" t="str">
        <f>IF($D31="Total",SUM($I$3:$I30),
VLOOKUP($D31,VOL!$E:$Q,COLUMNS(VOL!$E:I),0))</f>
        <v/>
      </c>
      <c r="J31" s="24" t="str">
        <f>IF($D31="Total",SUM($J$3:$J30),
VLOOKUP($D31,VOL!$E:$Q,COLUMNS(VOL!$E:J),0))</f>
        <v/>
      </c>
      <c r="K31" s="29" t="str">
        <f t="shared" si="5"/>
        <v/>
      </c>
      <c r="M31" s="24" t="str">
        <f>IF($D31="Total",SUM($M$3:$M30),
VLOOKUP($D31,VOL!$E:$Q,COLUMNS(VOL!$E:L),0))</f>
        <v/>
      </c>
      <c r="N31" s="24" t="str">
        <f>IF($D31="Total",SUM($N$3:$N30),
VLOOKUP($D31,VOL!$E:$Q,COLUMNS(VOL!$E:M),0))</f>
        <v/>
      </c>
      <c r="O31" s="29" t="str">
        <f t="shared" si="6"/>
        <v/>
      </c>
      <c r="Q31" s="24" t="str">
        <f>IF($D31="Total",SUM($Q$3:$Q30),
VLOOKUP($D31,VOL!$E:$Q,COLUMNS(VOL!$E:O),0))</f>
        <v/>
      </c>
      <c r="R31" s="24" t="str">
        <f>IF($D31="Total",SUM($R$3:$R30),
VLOOKUP($D31,VOL!$E:$Q,COLUMNS(VOL!$E:P),0))</f>
        <v/>
      </c>
      <c r="S31" s="29" t="str">
        <f t="shared" si="7"/>
        <v/>
      </c>
      <c r="T31" s="24">
        <v>28</v>
      </c>
      <c r="U31" s="30" t="str">
        <f>IFERROR(_xlfn.RANK.EQ(Q31,$Q$4:$Q$17,0)+COUNTIF($Q$4:Q31,Q31)-1,"")</f>
        <v/>
      </c>
    </row>
    <row r="32" spans="4:22" x14ac:dyDescent="0.35">
      <c r="D32" s="19" t="str">
        <f>IFERROR(
IF(OR($D31="Total",$D31=""),"",
IF(VOL!$E31="","Total",
IF($B$9="Current Week",INDEX(VOL!$E:$E,MATCH('Sales Volume'!$T32,VOL!$A:$A,0)),
IF($B$9="4 weeks",INDEX(VOL!$E:$E,MATCH('Sales Volume'!$T32,VOL!$B:$B,0)),
IF($B$9="13 weeks",INDEX(VOL!$E:$E,MATCH('Sales Volume'!$T32,VOL!$C:$C,0)),
IF($B$9="12 months",INDEX(VOL!$E:$E,MATCH('Sales Volume'!$T32,VOL!$D:$D,0)),
"")))))),
"")</f>
        <v/>
      </c>
      <c r="E32" s="24" t="str">
        <f>IF($D32="Total",SUM($E$3:$E31),
VLOOKUP($D32,VOL!$E:$Q,COLUMNS(VOL!$E:F),0))</f>
        <v/>
      </c>
      <c r="F32" s="24" t="str">
        <f>IF($D32="Total",SUM($F$3:$F31),
VLOOKUP($D32,VOL!$E:$Q,COLUMNS(VOL!$E:G),0))</f>
        <v/>
      </c>
      <c r="G32" s="29" t="str">
        <f t="shared" si="4"/>
        <v/>
      </c>
      <c r="I32" s="24" t="str">
        <f>IF($D32="Total",SUM($I$3:$I31),
VLOOKUP($D32,VOL!$E:$Q,COLUMNS(VOL!$E:I),0))</f>
        <v/>
      </c>
      <c r="J32" s="24" t="str">
        <f>IF($D32="Total",SUM($J$3:$J31),
VLOOKUP($D32,VOL!$E:$Q,COLUMNS(VOL!$E:J),0))</f>
        <v/>
      </c>
      <c r="K32" s="29" t="str">
        <f t="shared" si="5"/>
        <v/>
      </c>
      <c r="M32" s="24" t="str">
        <f>IF($D32="Total",SUM($M$3:$M31),
VLOOKUP($D32,VOL!$E:$Q,COLUMNS(VOL!$E:L),0))</f>
        <v/>
      </c>
      <c r="N32" s="24" t="str">
        <f>IF($D32="Total",SUM($N$3:$N31),
VLOOKUP($D32,VOL!$E:$Q,COLUMNS(VOL!$E:M),0))</f>
        <v/>
      </c>
      <c r="O32" s="29" t="str">
        <f t="shared" si="6"/>
        <v/>
      </c>
      <c r="Q32" s="24" t="str">
        <f>IF($D32="Total",SUM($Q$3:$Q31),
VLOOKUP($D32,VOL!$E:$Q,COLUMNS(VOL!$E:O),0))</f>
        <v/>
      </c>
      <c r="R32" s="24" t="str">
        <f>IF($D32="Total",SUM($R$3:$R31),
VLOOKUP($D32,VOL!$E:$Q,COLUMNS(VOL!$E:P),0))</f>
        <v/>
      </c>
      <c r="S32" s="29" t="str">
        <f t="shared" si="7"/>
        <v/>
      </c>
      <c r="T32" s="24">
        <v>29</v>
      </c>
      <c r="U32" s="30" t="str">
        <f>IFERROR(_xlfn.RANK.EQ(Q32,$Q$4:$Q$17,0)+COUNTIF($Q$4:Q32,Q32)-1,"")</f>
        <v/>
      </c>
    </row>
    <row r="33" spans="4:21" x14ac:dyDescent="0.35">
      <c r="D33" s="19" t="str">
        <f>IFERROR(
IF(OR($D32="Total",$D32=""),"",
IF(VOL!$E32="","Total",
IF($B$9="Current Week",INDEX(VOL!$E:$E,MATCH('Sales Volume'!$T33,VOL!$A:$A,0)),
IF($B$9="4 weeks",INDEX(VOL!$E:$E,MATCH('Sales Volume'!$T33,VOL!$B:$B,0)),
IF($B$9="13 weeks",INDEX(VOL!$E:$E,MATCH('Sales Volume'!$T33,VOL!$C:$C,0)),
IF($B$9="12 months",INDEX(VOL!$E:$E,MATCH('Sales Volume'!$T33,VOL!$D:$D,0)),
"")))))),
"")</f>
        <v/>
      </c>
      <c r="E33" s="24" t="str">
        <f>IF($D33="Total",SUM($E$3:$E32),
VLOOKUP($D33,VOL!$E:$Q,COLUMNS(VOL!$E:F),0))</f>
        <v/>
      </c>
      <c r="F33" s="24" t="str">
        <f>IF($D33="Total",SUM($F$3:$F32),
VLOOKUP($D33,VOL!$E:$Q,COLUMNS(VOL!$E:G),0))</f>
        <v/>
      </c>
      <c r="G33" s="29" t="str">
        <f t="shared" si="4"/>
        <v/>
      </c>
      <c r="I33" s="24" t="str">
        <f>IF($D33="Total",SUM($I$3:$I32),
VLOOKUP($D33,VOL!$E:$Q,COLUMNS(VOL!$E:I),0))</f>
        <v/>
      </c>
      <c r="J33" s="24" t="str">
        <f>IF($D33="Total",SUM($J$3:$J32),
VLOOKUP($D33,VOL!$E:$Q,COLUMNS(VOL!$E:J),0))</f>
        <v/>
      </c>
      <c r="K33" s="29" t="str">
        <f t="shared" si="5"/>
        <v/>
      </c>
      <c r="M33" s="24" t="str">
        <f>IF($D33="Total",SUM($M$3:$M32),
VLOOKUP($D33,VOL!$E:$Q,COLUMNS(VOL!$E:L),0))</f>
        <v/>
      </c>
      <c r="N33" s="24" t="str">
        <f>IF($D33="Total",SUM($N$3:$N32),
VLOOKUP($D33,VOL!$E:$Q,COLUMNS(VOL!$E:M),0))</f>
        <v/>
      </c>
      <c r="O33" s="29" t="str">
        <f t="shared" si="6"/>
        <v/>
      </c>
      <c r="Q33" s="24" t="str">
        <f>IF($D33="Total",SUM($Q$3:$Q32),
VLOOKUP($D33,VOL!$E:$Q,COLUMNS(VOL!$E:O),0))</f>
        <v/>
      </c>
      <c r="R33" s="24" t="str">
        <f>IF($D33="Total",SUM($R$3:$R32),
VLOOKUP($D33,VOL!$E:$Q,COLUMNS(VOL!$E:P),0))</f>
        <v/>
      </c>
      <c r="S33" s="29" t="str">
        <f t="shared" si="7"/>
        <v/>
      </c>
      <c r="T33" s="24">
        <v>30</v>
      </c>
      <c r="U33" s="30" t="str">
        <f>IFERROR(_xlfn.RANK.EQ(Q33,$Q$4:$Q$17,0)+COUNTIF($Q$4:Q33,Q33)-1,"")</f>
        <v/>
      </c>
    </row>
    <row r="34" spans="4:21" x14ac:dyDescent="0.35">
      <c r="D34" s="19" t="str">
        <f>IFERROR(
IF(OR($D33="Total",$D33=""),"",
IF(VOL!$E33="","Total",
IF($B$9="Current Week",INDEX(VOL!$E:$E,MATCH('Sales Volume'!$T34,VOL!$A:$A,0)),
IF($B$9="4 weeks",INDEX(VOL!$E:$E,MATCH('Sales Volume'!$T34,VOL!$B:$B,0)),
IF($B$9="13 weeks",INDEX(VOL!$E:$E,MATCH('Sales Volume'!$T34,VOL!$C:$C,0)),
IF($B$9="12 months",INDEX(VOL!$E:$E,MATCH('Sales Volume'!$T34,VOL!$D:$D,0)),
"")))))),
"")</f>
        <v/>
      </c>
      <c r="E34" s="24" t="str">
        <f>IF($D34="Total",SUM($E$3:$E33),
VLOOKUP($D34,VOL!$E:$Q,COLUMNS(VOL!$E:F),0))</f>
        <v/>
      </c>
      <c r="F34" s="24" t="str">
        <f>IF($D34="Total",SUM($F$3:$F33),
VLOOKUP($D34,VOL!$E:$Q,COLUMNS(VOL!$E:G),0))</f>
        <v/>
      </c>
      <c r="G34" s="29" t="str">
        <f t="shared" si="4"/>
        <v/>
      </c>
      <c r="I34" s="24" t="str">
        <f>IF($D34="Total",SUM($I$3:$I33),
VLOOKUP($D34,VOL!$E:$Q,COLUMNS(VOL!$E:I),0))</f>
        <v/>
      </c>
      <c r="J34" s="24" t="str">
        <f>IF($D34="Total",SUM($J$3:$J33),
VLOOKUP($D34,VOL!$E:$Q,COLUMNS(VOL!$E:J),0))</f>
        <v/>
      </c>
      <c r="K34" s="29" t="str">
        <f t="shared" si="5"/>
        <v/>
      </c>
      <c r="M34" s="24" t="str">
        <f>IF($D34="Total",SUM($M$3:$M33),
VLOOKUP($D34,VOL!$E:$Q,COLUMNS(VOL!$E:L),0))</f>
        <v/>
      </c>
      <c r="N34" s="24" t="str">
        <f>IF($D34="Total",SUM($N$3:$N33),
VLOOKUP($D34,VOL!$E:$Q,COLUMNS(VOL!$E:M),0))</f>
        <v/>
      </c>
      <c r="O34" s="29" t="str">
        <f t="shared" si="6"/>
        <v/>
      </c>
      <c r="Q34" s="24" t="str">
        <f>IF($D34="Total",SUM($Q$3:$Q33),
VLOOKUP($D34,VOL!$E:$Q,COLUMNS(VOL!$E:O),0))</f>
        <v/>
      </c>
      <c r="R34" s="24" t="str">
        <f>IF($D34="Total",SUM($R$3:$R33),
VLOOKUP($D34,VOL!$E:$Q,COLUMNS(VOL!$E:P),0))</f>
        <v/>
      </c>
      <c r="S34" s="29" t="str">
        <f t="shared" si="7"/>
        <v/>
      </c>
      <c r="T34" s="24">
        <v>31</v>
      </c>
      <c r="U34" s="30" t="str">
        <f>IFERROR(_xlfn.RANK.EQ(Q34,$Q$4:$Q$17,0)+COUNTIF($Q$4:Q34,Q34)-1,"")</f>
        <v/>
      </c>
    </row>
    <row r="35" spans="4:21" x14ac:dyDescent="0.35">
      <c r="D35" s="19" t="str">
        <f>IFERROR(
IF(OR($D34="Total",$D34=""),"",
IF(VOL!$E34="","Total",
IF($B$9="Current Week",INDEX(VOL!$E:$E,MATCH('Sales Volume'!$T35,VOL!$A:$A,0)),
IF($B$9="4 weeks",INDEX(VOL!$E:$E,MATCH('Sales Volume'!$T35,VOL!$B:$B,0)),
IF($B$9="13 weeks",INDEX(VOL!$E:$E,MATCH('Sales Volume'!$T35,VOL!$C:$C,0)),
IF($B$9="12 months",INDEX(VOL!$E:$E,MATCH('Sales Volume'!$T35,VOL!$D:$D,0)),
"")))))),
"")</f>
        <v/>
      </c>
      <c r="E35" s="24" t="str">
        <f>IF($D35="Total",SUM($E$3:$E34),
VLOOKUP($D35,VOL!$E:$Q,COLUMNS(VOL!$E:F),0))</f>
        <v/>
      </c>
      <c r="F35" s="24" t="str">
        <f>IF($D35="Total",SUM($F$3:$F34),
VLOOKUP($D35,VOL!$E:$Q,COLUMNS(VOL!$E:G),0))</f>
        <v/>
      </c>
      <c r="G35" s="29" t="str">
        <f t="shared" si="4"/>
        <v/>
      </c>
      <c r="I35" s="24" t="str">
        <f>IF($D35="Total",SUM($I$3:$I34),
VLOOKUP($D35,VOL!$E:$Q,COLUMNS(VOL!$E:I),0))</f>
        <v/>
      </c>
      <c r="J35" s="24" t="str">
        <f>IF($D35="Total",SUM($J$3:$J34),
VLOOKUP($D35,VOL!$E:$Q,COLUMNS(VOL!$E:J),0))</f>
        <v/>
      </c>
      <c r="K35" s="29" t="str">
        <f t="shared" si="5"/>
        <v/>
      </c>
      <c r="M35" s="24" t="str">
        <f>IF($D35="Total",SUM($M$3:$M34),
VLOOKUP($D35,VOL!$E:$Q,COLUMNS(VOL!$E:L),0))</f>
        <v/>
      </c>
      <c r="N35" s="24" t="str">
        <f>IF($D35="Total",SUM($N$3:$N34),
VLOOKUP($D35,VOL!$E:$Q,COLUMNS(VOL!$E:M),0))</f>
        <v/>
      </c>
      <c r="O35" s="29" t="str">
        <f t="shared" si="6"/>
        <v/>
      </c>
      <c r="Q35" s="24" t="str">
        <f>IF($D35="Total",SUM($Q$3:$Q34),
VLOOKUP($D35,VOL!$E:$Q,COLUMNS(VOL!$E:O),0))</f>
        <v/>
      </c>
      <c r="R35" s="24" t="str">
        <f>IF($D35="Total",SUM($R$3:$R34),
VLOOKUP($D35,VOL!$E:$Q,COLUMNS(VOL!$E:P),0))</f>
        <v/>
      </c>
      <c r="S35" s="29" t="str">
        <f t="shared" si="7"/>
        <v/>
      </c>
      <c r="T35" s="24">
        <v>32</v>
      </c>
      <c r="U35" s="30" t="str">
        <f>IFERROR(_xlfn.RANK.EQ(Q35,$Q$4:$Q$17,0)+COUNTIF($Q$4:Q35,Q35)-1,"")</f>
        <v/>
      </c>
    </row>
    <row r="36" spans="4:21" x14ac:dyDescent="0.35">
      <c r="D36" s="19" t="str">
        <f>IFERROR(
IF(OR($D35="Total",$D35=""),"",
IF(VOL!$E35="","Total",
IF($B$9="Current Week",INDEX(VOL!$E:$E,MATCH('Sales Volume'!$T36,VOL!$A:$A,0)),
IF($B$9="4 weeks",INDEX(VOL!$E:$E,MATCH('Sales Volume'!$T36,VOL!$B:$B,0)),
IF($B$9="13 weeks",INDEX(VOL!$E:$E,MATCH('Sales Volume'!$T36,VOL!$C:$C,0)),
IF($B$9="12 months",INDEX(VOL!$E:$E,MATCH('Sales Volume'!$T36,VOL!$D:$D,0)),
"")))))),
"")</f>
        <v/>
      </c>
      <c r="E36" s="24" t="str">
        <f>IF($D36="Total",SUM($E$3:$E35),
VLOOKUP($D36,VOL!$E:$Q,COLUMNS(VOL!$E:F),0))</f>
        <v/>
      </c>
      <c r="F36" s="24" t="str">
        <f>IF($D36="Total",SUM($F$3:$F35),
VLOOKUP($D36,VOL!$E:$Q,COLUMNS(VOL!$E:G),0))</f>
        <v/>
      </c>
      <c r="G36" s="29" t="str">
        <f t="shared" si="4"/>
        <v/>
      </c>
      <c r="I36" s="24" t="str">
        <f>IF($D36="Total",SUM($I$3:$I35),
VLOOKUP($D36,VOL!$E:$Q,COLUMNS(VOL!$E:I),0))</f>
        <v/>
      </c>
      <c r="J36" s="24" t="str">
        <f>IF($D36="Total",SUM($J$3:$J35),
VLOOKUP($D36,VOL!$E:$Q,COLUMNS(VOL!$E:J),0))</f>
        <v/>
      </c>
      <c r="K36" s="29" t="str">
        <f t="shared" si="5"/>
        <v/>
      </c>
      <c r="M36" s="24" t="str">
        <f>IF($D36="Total",SUM($M$3:$M35),
VLOOKUP($D36,VOL!$E:$Q,COLUMNS(VOL!$E:L),0))</f>
        <v/>
      </c>
      <c r="N36" s="24" t="str">
        <f>IF($D36="Total",SUM($N$3:$N35),
VLOOKUP($D36,VOL!$E:$Q,COLUMNS(VOL!$E:M),0))</f>
        <v/>
      </c>
      <c r="O36" s="29" t="str">
        <f t="shared" si="6"/>
        <v/>
      </c>
      <c r="Q36" s="24" t="str">
        <f>IF($D36="Total",SUM($Q$3:$Q35),
VLOOKUP($D36,VOL!$E:$Q,COLUMNS(VOL!$E:O),0))</f>
        <v/>
      </c>
      <c r="R36" s="24" t="str">
        <f>IF($D36="Total",SUM($R$3:$R35),
VLOOKUP($D36,VOL!$E:$Q,COLUMNS(VOL!$E:P),0))</f>
        <v/>
      </c>
      <c r="S36" s="29" t="str">
        <f t="shared" si="7"/>
        <v/>
      </c>
      <c r="T36" s="24">
        <v>33</v>
      </c>
      <c r="U36" s="30" t="str">
        <f>IFERROR(_xlfn.RANK.EQ(Q36,$Q$4:$Q$17,0)+COUNTIF($Q$4:Q36,Q36)-1,"")</f>
        <v/>
      </c>
    </row>
    <row r="37" spans="4:21" x14ac:dyDescent="0.35">
      <c r="D37" s="19" t="str">
        <f>IFERROR(
IF(OR($D36="Total",$D36=""),"",
IF(VOL!$E36="","Total",
IF($B$9="Current Week",INDEX(VOL!$E:$E,MATCH('Sales Volume'!$T37,VOL!$A:$A,0)),
IF($B$9="4 weeks",INDEX(VOL!$E:$E,MATCH('Sales Volume'!$T37,VOL!$B:$B,0)),
IF($B$9="13 weeks",INDEX(VOL!$E:$E,MATCH('Sales Volume'!$T37,VOL!$C:$C,0)),
IF($B$9="12 months",INDEX(VOL!$E:$E,MATCH('Sales Volume'!$T37,VOL!$D:$D,0)),
"")))))),
"")</f>
        <v/>
      </c>
      <c r="E37" s="24" t="str">
        <f>IF($D37="Total",SUM($E$3:$E36),
VLOOKUP($D37,VOL!$E:$Q,COLUMNS(VOL!$E:F),0))</f>
        <v/>
      </c>
      <c r="F37" s="24" t="str">
        <f>IF($D37="Total",SUM($F$3:$F36),
VLOOKUP($D37,VOL!$E:$Q,COLUMNS(VOL!$E:G),0))</f>
        <v/>
      </c>
      <c r="G37" s="29" t="str">
        <f t="shared" si="4"/>
        <v/>
      </c>
      <c r="I37" s="24" t="str">
        <f>IF($D37="Total",SUM($I$3:$I36),
VLOOKUP($D37,VOL!$E:$Q,COLUMNS(VOL!$E:I),0))</f>
        <v/>
      </c>
      <c r="J37" s="24" t="str">
        <f>IF($D37="Total",SUM($J$3:$J36),
VLOOKUP($D37,VOL!$E:$Q,COLUMNS(VOL!$E:J),0))</f>
        <v/>
      </c>
      <c r="K37" s="29" t="str">
        <f t="shared" si="5"/>
        <v/>
      </c>
      <c r="M37" s="24" t="str">
        <f>IF($D37="Total",SUM($M$3:$M36),
VLOOKUP($D37,VOL!$E:$Q,COLUMNS(VOL!$E:L),0))</f>
        <v/>
      </c>
      <c r="N37" s="24" t="str">
        <f>IF($D37="Total",SUM($N$3:$N36),
VLOOKUP($D37,VOL!$E:$Q,COLUMNS(VOL!$E:M),0))</f>
        <v/>
      </c>
      <c r="O37" s="29" t="str">
        <f t="shared" si="6"/>
        <v/>
      </c>
      <c r="Q37" s="24" t="str">
        <f>IF($D37="Total",SUM($Q$3:$Q36),
VLOOKUP($D37,VOL!$E:$Q,COLUMNS(VOL!$E:O),0))</f>
        <v/>
      </c>
      <c r="R37" s="24" t="str">
        <f>IF($D37="Total",SUM($R$3:$R36),
VLOOKUP($D37,VOL!$E:$Q,COLUMNS(VOL!$E:P),0))</f>
        <v/>
      </c>
      <c r="S37" s="29" t="str">
        <f t="shared" si="7"/>
        <v/>
      </c>
      <c r="T37" s="24">
        <v>34</v>
      </c>
      <c r="U37" s="30" t="str">
        <f>IFERROR(_xlfn.RANK.EQ(Q37,$Q$4:$Q$17,0)+COUNTIF($Q$4:Q37,Q37)-1,"")</f>
        <v/>
      </c>
    </row>
    <row r="38" spans="4:21" x14ac:dyDescent="0.35">
      <c r="D38" s="19" t="str">
        <f>IFERROR(
IF(OR($D37="Total",$D37=""),"",
IF(VOL!$E37="","Total",
IF($B$9="Current Week",INDEX(VOL!$E:$E,MATCH('Sales Volume'!$T38,VOL!$A:$A,0)),
IF($B$9="4 weeks",INDEX(VOL!$E:$E,MATCH('Sales Volume'!$T38,VOL!$B:$B,0)),
IF($B$9="13 weeks",INDEX(VOL!$E:$E,MATCH('Sales Volume'!$T38,VOL!$C:$C,0)),
IF($B$9="12 months",INDEX(VOL!$E:$E,MATCH('Sales Volume'!$T38,VOL!$D:$D,0)),
"")))))),
"")</f>
        <v/>
      </c>
      <c r="E38" s="24" t="str">
        <f>IF($D38="Total",SUM($E$3:$E37),
VLOOKUP($D38,VOL!$E:$Q,COLUMNS(VOL!$E:F),0))</f>
        <v/>
      </c>
      <c r="F38" s="24" t="str">
        <f>IF($D38="Total",SUM($F$3:$F37),
VLOOKUP($D38,VOL!$E:$Q,COLUMNS(VOL!$E:G),0))</f>
        <v/>
      </c>
      <c r="G38" s="29" t="str">
        <f t="shared" si="4"/>
        <v/>
      </c>
      <c r="I38" s="24" t="str">
        <f>IF($D38="Total",SUM($I$3:$I37),
VLOOKUP($D38,VOL!$E:$Q,COLUMNS(VOL!$E:I),0))</f>
        <v/>
      </c>
      <c r="J38" s="24" t="str">
        <f>IF($D38="Total",SUM($J$3:$J37),
VLOOKUP($D38,VOL!$E:$Q,COLUMNS(VOL!$E:J),0))</f>
        <v/>
      </c>
      <c r="K38" s="29" t="str">
        <f t="shared" si="5"/>
        <v/>
      </c>
      <c r="M38" s="24" t="str">
        <f>IF($D38="Total",SUM($M$3:$M37),
VLOOKUP($D38,VOL!$E:$Q,COLUMNS(VOL!$E:L),0))</f>
        <v/>
      </c>
      <c r="N38" s="24" t="str">
        <f>IF($D38="Total",SUM($N$3:$N37),
VLOOKUP($D38,VOL!$E:$Q,COLUMNS(VOL!$E:M),0))</f>
        <v/>
      </c>
      <c r="O38" s="29" t="str">
        <f t="shared" si="6"/>
        <v/>
      </c>
      <c r="Q38" s="24" t="str">
        <f>IF($D38="Total",SUM($Q$3:$Q37),
VLOOKUP($D38,VOL!$E:$Q,COLUMNS(VOL!$E:O),0))</f>
        <v/>
      </c>
      <c r="R38" s="24" t="str">
        <f>IF($D38="Total",SUM($R$3:$R37),
VLOOKUP($D38,VOL!$E:$Q,COLUMNS(VOL!$E:P),0))</f>
        <v/>
      </c>
      <c r="S38" s="29" t="str">
        <f t="shared" si="7"/>
        <v/>
      </c>
      <c r="T38" s="24">
        <v>35</v>
      </c>
      <c r="U38" s="30" t="str">
        <f>IFERROR(_xlfn.RANK.EQ(Q38,$Q$4:$Q$17,0)+COUNTIF($Q$4:Q38,Q38)-1,"")</f>
        <v/>
      </c>
    </row>
    <row r="39" spans="4:21" x14ac:dyDescent="0.35">
      <c r="D39" s="19" t="str">
        <f>IFERROR(
IF(OR($D38="Total",$D38=""),"",
IF(VOL!$E38="","Total",
IF($B$9="Current Week",INDEX(VOL!$E:$E,MATCH('Sales Volume'!$T39,VOL!$A:$A,0)),
IF($B$9="4 weeks",INDEX(VOL!$E:$E,MATCH('Sales Volume'!$T39,VOL!$B:$B,0)),
IF($B$9="13 weeks",INDEX(VOL!$E:$E,MATCH('Sales Volume'!$T39,VOL!$C:$C,0)),
IF($B$9="12 months",INDEX(VOL!$E:$E,MATCH('Sales Volume'!$T39,VOL!$D:$D,0)),
"")))))),
"")</f>
        <v/>
      </c>
      <c r="E39" s="24" t="str">
        <f>IF($D39="Total",SUM($E$3:$E38),
VLOOKUP($D39,VOL!$E:$Q,COLUMNS(VOL!$E:F),0))</f>
        <v/>
      </c>
      <c r="F39" s="24" t="str">
        <f>IF($D39="Total",SUM($F$3:$F38),
VLOOKUP($D39,VOL!$E:$Q,COLUMNS(VOL!$E:G),0))</f>
        <v/>
      </c>
      <c r="G39" s="29" t="str">
        <f t="shared" si="4"/>
        <v/>
      </c>
      <c r="I39" s="24" t="str">
        <f>IF($D39="Total",SUM($I$3:$I38),
VLOOKUP($D39,VOL!$E:$Q,COLUMNS(VOL!$E:I),0))</f>
        <v/>
      </c>
      <c r="J39" s="24" t="str">
        <f>IF($D39="Total",SUM($J$3:$J38),
VLOOKUP($D39,VOL!$E:$Q,COLUMNS(VOL!$E:J),0))</f>
        <v/>
      </c>
      <c r="K39" s="29" t="str">
        <f t="shared" si="5"/>
        <v/>
      </c>
      <c r="M39" s="24" t="str">
        <f>IF($D39="Total",SUM($M$3:$M38),
VLOOKUP($D39,VOL!$E:$Q,COLUMNS(VOL!$E:L),0))</f>
        <v/>
      </c>
      <c r="N39" s="24" t="str">
        <f>IF($D39="Total",SUM($N$3:$N38),
VLOOKUP($D39,VOL!$E:$Q,COLUMNS(VOL!$E:M),0))</f>
        <v/>
      </c>
      <c r="O39" s="29" t="str">
        <f t="shared" si="6"/>
        <v/>
      </c>
      <c r="Q39" s="24" t="str">
        <f>IF($D39="Total",SUM($Q$3:$Q38),
VLOOKUP($D39,VOL!$E:$Q,COLUMNS(VOL!$E:O),0))</f>
        <v/>
      </c>
      <c r="R39" s="24" t="str">
        <f>IF($D39="Total",SUM($R$3:$R38),
VLOOKUP($D39,VOL!$E:$Q,COLUMNS(VOL!$E:P),0))</f>
        <v/>
      </c>
      <c r="S39" s="29" t="str">
        <f t="shared" si="7"/>
        <v/>
      </c>
      <c r="T39" s="24">
        <v>36</v>
      </c>
      <c r="U39" s="30" t="str">
        <f>IFERROR(_xlfn.RANK.EQ(Q39,$Q$4:$Q$17,0)+COUNTIF($Q$4:Q39,Q39)-1,"")</f>
        <v/>
      </c>
    </row>
    <row r="40" spans="4:21" x14ac:dyDescent="0.35">
      <c r="D40" s="19" t="str">
        <f>IFERROR(
IF(OR($D39="Total",$D39=""),"",
IF(VOL!$E39="","Total",
IF($B$9="Current Week",INDEX(VOL!$E:$E,MATCH('Sales Volume'!$T40,VOL!$A:$A,0)),
IF($B$9="4 weeks",INDEX(VOL!$E:$E,MATCH('Sales Volume'!$T40,VOL!$B:$B,0)),
IF($B$9="13 weeks",INDEX(VOL!$E:$E,MATCH('Sales Volume'!$T40,VOL!$C:$C,0)),
IF($B$9="12 months",INDEX(VOL!$E:$E,MATCH('Sales Volume'!$T40,VOL!$D:$D,0)),
"")))))),
"")</f>
        <v/>
      </c>
      <c r="E40" s="24" t="str">
        <f>IF($D40="Total",SUM($E$3:$E39),
VLOOKUP($D40,VOL!$E:$Q,COLUMNS(VOL!$E:F),0))</f>
        <v/>
      </c>
      <c r="F40" s="24" t="str">
        <f>IF($D40="Total",SUM($F$3:$F39),
VLOOKUP($D40,VOL!$E:$Q,COLUMNS(VOL!$E:G),0))</f>
        <v/>
      </c>
      <c r="G40" s="29" t="str">
        <f t="shared" si="4"/>
        <v/>
      </c>
      <c r="I40" s="24" t="str">
        <f>IF($D40="Total",SUM($I$3:$I39),
VLOOKUP($D40,VOL!$E:$Q,COLUMNS(VOL!$E:I),0))</f>
        <v/>
      </c>
      <c r="J40" s="24" t="str">
        <f>IF($D40="Total",SUM($J$3:$J39),
VLOOKUP($D40,VOL!$E:$Q,COLUMNS(VOL!$E:J),0))</f>
        <v/>
      </c>
      <c r="K40" s="29" t="str">
        <f t="shared" si="5"/>
        <v/>
      </c>
      <c r="M40" s="24" t="str">
        <f>IF($D40="Total",SUM($M$3:$M39),
VLOOKUP($D40,VOL!$E:$Q,COLUMNS(VOL!$E:L),0))</f>
        <v/>
      </c>
      <c r="N40" s="24" t="str">
        <f>IF($D40="Total",SUM($N$3:$N39),
VLOOKUP($D40,VOL!$E:$Q,COLUMNS(VOL!$E:M),0))</f>
        <v/>
      </c>
      <c r="O40" s="29" t="str">
        <f t="shared" si="6"/>
        <v/>
      </c>
      <c r="Q40" s="24" t="str">
        <f>IF($D40="Total",SUM($Q$3:$Q39),
VLOOKUP($D40,VOL!$E:$Q,COLUMNS(VOL!$E:O),0))</f>
        <v/>
      </c>
      <c r="R40" s="24" t="str">
        <f>IF($D40="Total",SUM($R$3:$R39),
VLOOKUP($D40,VOL!$E:$Q,COLUMNS(VOL!$E:P),0))</f>
        <v/>
      </c>
      <c r="S40" s="29" t="str">
        <f t="shared" si="7"/>
        <v/>
      </c>
      <c r="T40" s="24">
        <v>37</v>
      </c>
      <c r="U40" s="30" t="str">
        <f>IFERROR(_xlfn.RANK.EQ(Q40,$Q$4:$Q$17,0)+COUNTIF($Q$4:Q40,Q40)-1,"")</f>
        <v/>
      </c>
    </row>
    <row r="41" spans="4:21" x14ac:dyDescent="0.35">
      <c r="D41" s="19" t="str">
        <f>IFERROR(
IF(OR($D40="Total",$D40=""),"",
IF(VOL!$E40="","Total",
IF($B$9="Current Week",INDEX(VOL!$E:$E,MATCH('Sales Volume'!$T41,VOL!$A:$A,0)),
IF($B$9="4 weeks",INDEX(VOL!$E:$E,MATCH('Sales Volume'!$T41,VOL!$B:$B,0)),
IF($B$9="13 weeks",INDEX(VOL!$E:$E,MATCH('Sales Volume'!$T41,VOL!$C:$C,0)),
IF($B$9="12 months",INDEX(VOL!$E:$E,MATCH('Sales Volume'!$T41,VOL!$D:$D,0)),
"")))))),
"")</f>
        <v/>
      </c>
      <c r="E41" s="24" t="str">
        <f>IF($D41="Total",SUM($E$3:$E40),
VLOOKUP($D41,VOL!$E:$Q,COLUMNS(VOL!$E:F),0))</f>
        <v/>
      </c>
      <c r="F41" s="24" t="str">
        <f>IF($D41="Total",SUM($F$3:$F40),
VLOOKUP($D41,VOL!$E:$Q,COLUMNS(VOL!$E:G),0))</f>
        <v/>
      </c>
      <c r="G41" s="29" t="str">
        <f t="shared" si="4"/>
        <v/>
      </c>
      <c r="I41" s="24" t="str">
        <f>IF($D41="Total",SUM($I$3:$I40),
VLOOKUP($D41,VOL!$E:$Q,COLUMNS(VOL!$E:I),0))</f>
        <v/>
      </c>
      <c r="J41" s="24" t="str">
        <f>IF($D41="Total",SUM($J$3:$J40),
VLOOKUP($D41,VOL!$E:$Q,COLUMNS(VOL!$E:J),0))</f>
        <v/>
      </c>
      <c r="K41" s="29" t="str">
        <f t="shared" si="5"/>
        <v/>
      </c>
      <c r="M41" s="24" t="str">
        <f>IF($D41="Total",SUM($M$3:$M40),
VLOOKUP($D41,VOL!$E:$Q,COLUMNS(VOL!$E:L),0))</f>
        <v/>
      </c>
      <c r="N41" s="24" t="str">
        <f>IF($D41="Total",SUM($N$3:$N40),
VLOOKUP($D41,VOL!$E:$Q,COLUMNS(VOL!$E:M),0))</f>
        <v/>
      </c>
      <c r="O41" s="29" t="str">
        <f t="shared" si="6"/>
        <v/>
      </c>
      <c r="Q41" s="24" t="str">
        <f>IF($D41="Total",SUM($Q$3:$Q40),
VLOOKUP($D41,VOL!$E:$Q,COLUMNS(VOL!$E:O),0))</f>
        <v/>
      </c>
      <c r="R41" s="24" t="str">
        <f>IF($D41="Total",SUM($R$3:$R40),
VLOOKUP($D41,VOL!$E:$Q,COLUMNS(VOL!$E:P),0))</f>
        <v/>
      </c>
      <c r="S41" s="29" t="str">
        <f t="shared" si="7"/>
        <v/>
      </c>
      <c r="T41" s="24">
        <v>38</v>
      </c>
      <c r="U41" s="30" t="str">
        <f>IFERROR(_xlfn.RANK.EQ(Q41,$Q$4:$Q$17,0)+COUNTIF($Q$4:Q41,Q41)-1,"")</f>
        <v/>
      </c>
    </row>
    <row r="42" spans="4:21" x14ac:dyDescent="0.35">
      <c r="D42" s="19" t="str">
        <f>IFERROR(
IF(OR($D41="Total",$D41=""),"",
IF(VOL!$E41="","Total",
IF($B$9="Current Week",INDEX(VOL!$E:$E,MATCH('Sales Volume'!$T42,VOL!$A:$A,0)),
IF($B$9="4 weeks",INDEX(VOL!$E:$E,MATCH('Sales Volume'!$T42,VOL!$B:$B,0)),
IF($B$9="13 weeks",INDEX(VOL!$E:$E,MATCH('Sales Volume'!$T42,VOL!$C:$C,0)),
IF($B$9="12 months",INDEX(VOL!$E:$E,MATCH('Sales Volume'!$T42,VOL!$D:$D,0)),
"")))))),
"")</f>
        <v/>
      </c>
      <c r="E42" s="24" t="str">
        <f>IF($D42="Total",SUM($E$3:$E41),
VLOOKUP($D42,VOL!$E:$Q,COLUMNS(VOL!$E:F),0))</f>
        <v/>
      </c>
      <c r="F42" s="24" t="str">
        <f>IF($D42="Total",SUM($F$3:$F41),
VLOOKUP($D42,VOL!$E:$Q,COLUMNS(VOL!$E:G),0))</f>
        <v/>
      </c>
      <c r="G42" s="29" t="str">
        <f t="shared" si="4"/>
        <v/>
      </c>
      <c r="I42" s="24" t="str">
        <f>IF($D42="Total",SUM($I$3:$I41),
VLOOKUP($D42,VOL!$E:$Q,COLUMNS(VOL!$E:I),0))</f>
        <v/>
      </c>
      <c r="J42" s="24" t="str">
        <f>IF($D42="Total",SUM($J$3:$J41),
VLOOKUP($D42,VOL!$E:$Q,COLUMNS(VOL!$E:J),0))</f>
        <v/>
      </c>
      <c r="K42" s="29" t="str">
        <f t="shared" si="5"/>
        <v/>
      </c>
      <c r="M42" s="24" t="str">
        <f>IF($D42="Total",SUM($M$3:$M41),
VLOOKUP($D42,VOL!$E:$Q,COLUMNS(VOL!$E:L),0))</f>
        <v/>
      </c>
      <c r="N42" s="24" t="str">
        <f>IF($D42="Total",SUM($N$3:$N41),
VLOOKUP($D42,VOL!$E:$Q,COLUMNS(VOL!$E:M),0))</f>
        <v/>
      </c>
      <c r="O42" s="29" t="str">
        <f t="shared" si="6"/>
        <v/>
      </c>
      <c r="Q42" s="24" t="str">
        <f>IF($D42="Total",SUM($Q$3:$Q41),
VLOOKUP($D42,VOL!$E:$Q,COLUMNS(VOL!$E:O),0))</f>
        <v/>
      </c>
      <c r="R42" s="24" t="str">
        <f>IF($D42="Total",SUM($R$3:$R41),
VLOOKUP($D42,VOL!$E:$Q,COLUMNS(VOL!$E:P),0))</f>
        <v/>
      </c>
      <c r="S42" s="29" t="str">
        <f t="shared" si="7"/>
        <v/>
      </c>
      <c r="T42" s="24">
        <v>39</v>
      </c>
      <c r="U42" s="30" t="str">
        <f>IFERROR(_xlfn.RANK.EQ(Q42,$Q$4:$Q$17,0)+COUNTIF($Q$4:Q42,Q42)-1,"")</f>
        <v/>
      </c>
    </row>
    <row r="43" spans="4:21" x14ac:dyDescent="0.35">
      <c r="D43" s="19" t="str">
        <f>IFERROR(
IF(OR($D42="Total",$D42=""),"",
IF(VOL!$E42="","Total",
IF($B$9="Current Week",INDEX(VOL!$E:$E,MATCH('Sales Volume'!$T43,VOL!$A:$A,0)),
IF($B$9="4 weeks",INDEX(VOL!$E:$E,MATCH('Sales Volume'!$T43,VOL!$B:$B,0)),
IF($B$9="13 weeks",INDEX(VOL!$E:$E,MATCH('Sales Volume'!$T43,VOL!$C:$C,0)),
IF($B$9="12 months",INDEX(VOL!$E:$E,MATCH('Sales Volume'!$T43,VOL!$D:$D,0)),
"")))))),
"")</f>
        <v/>
      </c>
      <c r="E43" s="24" t="str">
        <f>IF($D43="Total",SUM($E$3:$E42),
VLOOKUP($D43,VOL!$E:$Q,COLUMNS(VOL!$E:F),0))</f>
        <v/>
      </c>
      <c r="F43" s="24" t="str">
        <f>IF($D43="Total",SUM($F$3:$F42),
VLOOKUP($D43,VOL!$E:$Q,COLUMNS(VOL!$E:G),0))</f>
        <v/>
      </c>
      <c r="G43" s="29" t="str">
        <f t="shared" si="4"/>
        <v/>
      </c>
      <c r="I43" s="24" t="str">
        <f>IF($D43="Total",SUM($I$3:$I42),
VLOOKUP($D43,VOL!$E:$Q,COLUMNS(VOL!$E:I),0))</f>
        <v/>
      </c>
      <c r="J43" s="24" t="str">
        <f>IF($D43="Total",SUM($J$3:$J42),
VLOOKUP($D43,VOL!$E:$Q,COLUMNS(VOL!$E:J),0))</f>
        <v/>
      </c>
      <c r="K43" s="29" t="str">
        <f t="shared" si="5"/>
        <v/>
      </c>
      <c r="M43" s="24" t="str">
        <f>IF($D43="Total",SUM($M$3:$M42),
VLOOKUP($D43,VOL!$E:$Q,COLUMNS(VOL!$E:L),0))</f>
        <v/>
      </c>
      <c r="N43" s="24" t="str">
        <f>IF($D43="Total",SUM($N$3:$N42),
VLOOKUP($D43,VOL!$E:$Q,COLUMNS(VOL!$E:M),0))</f>
        <v/>
      </c>
      <c r="O43" s="29" t="str">
        <f t="shared" si="6"/>
        <v/>
      </c>
      <c r="Q43" s="24" t="str">
        <f>IF($D43="Total",SUM($Q$3:$Q42),
VLOOKUP($D43,VOL!$E:$Q,COLUMNS(VOL!$E:O),0))</f>
        <v/>
      </c>
      <c r="R43" s="24" t="str">
        <f>IF($D43="Total",SUM($R$3:$R42),
VLOOKUP($D43,VOL!$E:$Q,COLUMNS(VOL!$E:P),0))</f>
        <v/>
      </c>
      <c r="S43" s="29" t="str">
        <f t="shared" si="7"/>
        <v/>
      </c>
      <c r="T43" s="24">
        <v>40</v>
      </c>
      <c r="U43" s="30" t="str">
        <f>IFERROR(_xlfn.RANK.EQ(Q43,$Q$4:$Q$17,0)+COUNTIF($Q$4:Q43,Q43)-1,"")</f>
        <v/>
      </c>
    </row>
    <row r="44" spans="4:21" x14ac:dyDescent="0.35">
      <c r="D44" s="19" t="str">
        <f>IFERROR(
IF(OR($D43="Total",$D43=""),"",
IF(VOL!$E43="","Total",
IF($B$9="Current Week",INDEX(VOL!$E:$E,MATCH('Sales Volume'!$T44,VOL!$A:$A,0)),
IF($B$9="4 weeks",INDEX(VOL!$E:$E,MATCH('Sales Volume'!$T44,VOL!$B:$B,0)),
IF($B$9="13 weeks",INDEX(VOL!$E:$E,MATCH('Sales Volume'!$T44,VOL!$C:$C,0)),
IF($B$9="12 months",INDEX(VOL!$E:$E,MATCH('Sales Volume'!$T44,VOL!$D:$D,0)),
"")))))),
"")</f>
        <v/>
      </c>
      <c r="E44" s="24" t="str">
        <f>IF($D44="Total",SUM($E$3:$E43),
VLOOKUP($D44,VOL!$E:$Q,COLUMNS(VOL!$E:F),0))</f>
        <v/>
      </c>
      <c r="F44" s="24" t="str">
        <f>IF($D44="Total",SUM($F$3:$F43),
VLOOKUP($D44,VOL!$E:$Q,COLUMNS(VOL!$E:G),0))</f>
        <v/>
      </c>
      <c r="G44" s="29" t="str">
        <f t="shared" si="4"/>
        <v/>
      </c>
      <c r="I44" s="24" t="str">
        <f>IF($D44="Total",SUM($I$3:$I43),
VLOOKUP($D44,VOL!$E:$Q,COLUMNS(VOL!$E:I),0))</f>
        <v/>
      </c>
      <c r="J44" s="24" t="str">
        <f>IF($D44="Total",SUM($J$3:$J43),
VLOOKUP($D44,VOL!$E:$Q,COLUMNS(VOL!$E:J),0))</f>
        <v/>
      </c>
      <c r="K44" s="29" t="str">
        <f t="shared" si="5"/>
        <v/>
      </c>
      <c r="M44" s="24" t="str">
        <f>IF($D44="Total",SUM($M$3:$M43),
VLOOKUP($D44,VOL!$E:$Q,COLUMNS(VOL!$E:L),0))</f>
        <v/>
      </c>
      <c r="N44" s="24" t="str">
        <f>IF($D44="Total",SUM($N$3:$N43),
VLOOKUP($D44,VOL!$E:$Q,COLUMNS(VOL!$E:M),0))</f>
        <v/>
      </c>
      <c r="O44" s="29" t="str">
        <f t="shared" si="6"/>
        <v/>
      </c>
      <c r="Q44" s="24" t="str">
        <f>IF($D44="Total",SUM($Q$3:$Q43),
VLOOKUP($D44,VOL!$E:$Q,COLUMNS(VOL!$E:O),0))</f>
        <v/>
      </c>
      <c r="R44" s="24" t="str">
        <f>IF($D44="Total",SUM($R$3:$R43),
VLOOKUP($D44,VOL!$E:$Q,COLUMNS(VOL!$E:P),0))</f>
        <v/>
      </c>
      <c r="S44" s="29" t="str">
        <f t="shared" si="7"/>
        <v/>
      </c>
      <c r="T44" s="24">
        <v>41</v>
      </c>
      <c r="U44" s="30" t="str">
        <f>IFERROR(_xlfn.RANK.EQ(Q44,$Q$4:$Q$17,0)+COUNTIF($Q$4:Q44,Q44)-1,"")</f>
        <v/>
      </c>
    </row>
    <row r="45" spans="4:21" x14ac:dyDescent="0.35">
      <c r="D45" s="19" t="str">
        <f>IFERROR(
IF(OR($D44="Total",$D44=""),"",
IF(VOL!$E44="","Total",
IF($B$9="Current Week",INDEX(VOL!$E:$E,MATCH('Sales Volume'!$T45,VOL!$A:$A,0)),
IF($B$9="4 weeks",INDEX(VOL!$E:$E,MATCH('Sales Volume'!$T45,VOL!$B:$B,0)),
IF($B$9="13 weeks",INDEX(VOL!$E:$E,MATCH('Sales Volume'!$T45,VOL!$C:$C,0)),
IF($B$9="12 months",INDEX(VOL!$E:$E,MATCH('Sales Volume'!$T45,VOL!$D:$D,0)),
"")))))),
"")</f>
        <v/>
      </c>
      <c r="E45" s="24" t="str">
        <f>IF($D45="Total",SUM($E$3:$E44),
VLOOKUP($D45,VOL!$E:$Q,COLUMNS(VOL!$E:F),0))</f>
        <v/>
      </c>
      <c r="F45" s="24" t="str">
        <f>IF($D45="Total",SUM($F$3:$F44),
VLOOKUP($D45,VOL!$E:$Q,COLUMNS(VOL!$E:G),0))</f>
        <v/>
      </c>
      <c r="G45" s="29" t="str">
        <f t="shared" si="4"/>
        <v/>
      </c>
      <c r="I45" s="24" t="str">
        <f>IF($D45="Total",SUM($I$3:$I44),
VLOOKUP($D45,VOL!$E:$Q,COLUMNS(VOL!$E:I),0))</f>
        <v/>
      </c>
      <c r="J45" s="24" t="str">
        <f>IF($D45="Total",SUM($J$3:$J44),
VLOOKUP($D45,VOL!$E:$Q,COLUMNS(VOL!$E:J),0))</f>
        <v/>
      </c>
      <c r="K45" s="29" t="str">
        <f t="shared" si="5"/>
        <v/>
      </c>
      <c r="M45" s="24" t="str">
        <f>IF($D45="Total",SUM($M$3:$M44),
VLOOKUP($D45,VOL!$E:$Q,COLUMNS(VOL!$E:L),0))</f>
        <v/>
      </c>
      <c r="N45" s="24" t="str">
        <f>IF($D45="Total",SUM($N$3:$N44),
VLOOKUP($D45,VOL!$E:$Q,COLUMNS(VOL!$E:M),0))</f>
        <v/>
      </c>
      <c r="O45" s="29" t="str">
        <f t="shared" si="6"/>
        <v/>
      </c>
      <c r="Q45" s="24" t="str">
        <f>IF($D45="Total",SUM($Q$3:$Q44),
VLOOKUP($D45,VOL!$E:$Q,COLUMNS(VOL!$E:O),0))</f>
        <v/>
      </c>
      <c r="R45" s="24" t="str">
        <f>IF($D45="Total",SUM($R$3:$R44),
VLOOKUP($D45,VOL!$E:$Q,COLUMNS(VOL!$E:P),0))</f>
        <v/>
      </c>
      <c r="S45" s="29" t="str">
        <f t="shared" si="7"/>
        <v/>
      </c>
      <c r="T45" s="24">
        <v>42</v>
      </c>
      <c r="U45" s="30" t="str">
        <f>IFERROR(_xlfn.RANK.EQ(Q45,$Q$4:$Q$17,0)+COUNTIF($Q$4:Q45,Q45)-1,"")</f>
        <v/>
      </c>
    </row>
    <row r="46" spans="4:21" x14ac:dyDescent="0.35">
      <c r="D46" s="19" t="str">
        <f>IFERROR(
IF(OR($D45="Total",$D45=""),"",
IF(VOL!$E45="","Total",
IF($B$9="Current Week",INDEX(VOL!$E:$E,MATCH('Sales Volume'!$T46,VOL!$A:$A,0)),
IF($B$9="4 weeks",INDEX(VOL!$E:$E,MATCH('Sales Volume'!$T46,VOL!$B:$B,0)),
IF($B$9="13 weeks",INDEX(VOL!$E:$E,MATCH('Sales Volume'!$T46,VOL!$C:$C,0)),
IF($B$9="12 months",INDEX(VOL!$E:$E,MATCH('Sales Volume'!$T46,VOL!$D:$D,0)),
"")))))),
"")</f>
        <v/>
      </c>
      <c r="E46" s="24" t="str">
        <f>IF($D46="Total",SUM($E$3:$E45),
VLOOKUP($D46,VOL!$E:$Q,COLUMNS(VOL!$E:F),0))</f>
        <v/>
      </c>
      <c r="F46" s="24" t="str">
        <f>IF($D46="Total",SUM($F$3:$F45),
VLOOKUP($D46,VOL!$E:$Q,COLUMNS(VOL!$E:G),0))</f>
        <v/>
      </c>
      <c r="G46" s="29" t="str">
        <f t="shared" si="4"/>
        <v/>
      </c>
      <c r="I46" s="24" t="str">
        <f>IF($D46="Total",SUM($I$3:$I45),
VLOOKUP($D46,VOL!$E:$Q,COLUMNS(VOL!$E:I),0))</f>
        <v/>
      </c>
      <c r="J46" s="24" t="str">
        <f>IF($D46="Total",SUM($J$3:$J45),
VLOOKUP($D46,VOL!$E:$Q,COLUMNS(VOL!$E:J),0))</f>
        <v/>
      </c>
      <c r="K46" s="29" t="str">
        <f t="shared" si="5"/>
        <v/>
      </c>
      <c r="M46" s="24" t="str">
        <f>IF($D46="Total",SUM($M$3:$M45),
VLOOKUP($D46,VOL!$E:$Q,COLUMNS(VOL!$E:L),0))</f>
        <v/>
      </c>
      <c r="N46" s="24" t="str">
        <f>IF($D46="Total",SUM($N$3:$N45),
VLOOKUP($D46,VOL!$E:$Q,COLUMNS(VOL!$E:M),0))</f>
        <v/>
      </c>
      <c r="O46" s="29" t="str">
        <f t="shared" si="6"/>
        <v/>
      </c>
      <c r="Q46" s="24" t="str">
        <f>IF($D46="Total",SUM($Q$3:$Q45),
VLOOKUP($D46,VOL!$E:$Q,COLUMNS(VOL!$E:O),0))</f>
        <v/>
      </c>
      <c r="R46" s="24" t="str">
        <f>IF($D46="Total",SUM($R$3:$R45),
VLOOKUP($D46,VOL!$E:$Q,COLUMNS(VOL!$E:P),0))</f>
        <v/>
      </c>
      <c r="S46" s="29" t="str">
        <f t="shared" si="7"/>
        <v/>
      </c>
      <c r="T46" s="24">
        <v>43</v>
      </c>
      <c r="U46" s="30" t="str">
        <f>IFERROR(_xlfn.RANK.EQ(Q46,$Q$4:$Q$17,0)+COUNTIF($Q$4:Q46,Q46)-1,"")</f>
        <v/>
      </c>
    </row>
    <row r="47" spans="4:21" x14ac:dyDescent="0.35">
      <c r="D47" s="19" t="str">
        <f>IFERROR(
IF(OR($D46="Total",$D46=""),"",
IF(VOL!$E46="","Total",
IF($B$9="Current Week",INDEX(VOL!$E:$E,MATCH('Sales Volume'!$T47,VOL!$A:$A,0)),
IF($B$9="4 weeks",INDEX(VOL!$E:$E,MATCH('Sales Volume'!$T47,VOL!$B:$B,0)),
IF($B$9="13 weeks",INDEX(VOL!$E:$E,MATCH('Sales Volume'!$T47,VOL!$C:$C,0)),
IF($B$9="12 months",INDEX(VOL!$E:$E,MATCH('Sales Volume'!$T47,VOL!$D:$D,0)),
"")))))),
"")</f>
        <v/>
      </c>
      <c r="E47" s="24" t="str">
        <f>IF($D47="Total",SUM($E$3:$E46),
VLOOKUP($D47,VOL!$E:$Q,COLUMNS(VOL!$E:F),0))</f>
        <v/>
      </c>
      <c r="F47" s="24" t="str">
        <f>IF($D47="Total",SUM($F$3:$F46),
VLOOKUP($D47,VOL!$E:$Q,COLUMNS(VOL!$E:G),0))</f>
        <v/>
      </c>
      <c r="G47" s="29" t="str">
        <f t="shared" si="4"/>
        <v/>
      </c>
      <c r="I47" s="24" t="str">
        <f>IF($D47="Total",SUM($I$3:$I46),
VLOOKUP($D47,VOL!$E:$Q,COLUMNS(VOL!$E:I),0))</f>
        <v/>
      </c>
      <c r="J47" s="24" t="str">
        <f>IF($D47="Total",SUM($J$3:$J46),
VLOOKUP($D47,VOL!$E:$Q,COLUMNS(VOL!$E:J),0))</f>
        <v/>
      </c>
      <c r="K47" s="29" t="str">
        <f t="shared" si="5"/>
        <v/>
      </c>
      <c r="M47" s="24" t="str">
        <f>IF($D47="Total",SUM($M$3:$M46),
VLOOKUP($D47,VOL!$E:$Q,COLUMNS(VOL!$E:L),0))</f>
        <v/>
      </c>
      <c r="N47" s="24" t="str">
        <f>IF($D47="Total",SUM($N$3:$N46),
VLOOKUP($D47,VOL!$E:$Q,COLUMNS(VOL!$E:M),0))</f>
        <v/>
      </c>
      <c r="O47" s="29" t="str">
        <f t="shared" si="6"/>
        <v/>
      </c>
      <c r="Q47" s="24" t="str">
        <f>IF($D47="Total",SUM($Q$3:$Q46),
VLOOKUP($D47,VOL!$E:$Q,COLUMNS(VOL!$E:O),0))</f>
        <v/>
      </c>
      <c r="R47" s="24" t="str">
        <f>IF($D47="Total",SUM($R$3:$R46),
VLOOKUP($D47,VOL!$E:$Q,COLUMNS(VOL!$E:P),0))</f>
        <v/>
      </c>
      <c r="S47" s="29" t="str">
        <f t="shared" si="7"/>
        <v/>
      </c>
      <c r="T47" s="24">
        <v>44</v>
      </c>
      <c r="U47" s="30" t="str">
        <f>IFERROR(_xlfn.RANK.EQ(Q47,$Q$4:$Q$17,0)+COUNTIF($Q$4:Q47,Q47)-1,"")</f>
        <v/>
      </c>
    </row>
    <row r="48" spans="4:21" x14ac:dyDescent="0.35">
      <c r="D48" s="19" t="str">
        <f>IFERROR(
IF(OR($D47="Total",$D47=""),"",
IF(VOL!$E47="","Total",
IF($B$9="Current Week",INDEX(VOL!$E:$E,MATCH('Sales Volume'!$T48,VOL!$A:$A,0)),
IF($B$9="4 weeks",INDEX(VOL!$E:$E,MATCH('Sales Volume'!$T48,VOL!$B:$B,0)),
IF($B$9="13 weeks",INDEX(VOL!$E:$E,MATCH('Sales Volume'!$T48,VOL!$C:$C,0)),
IF($B$9="12 months",INDEX(VOL!$E:$E,MATCH('Sales Volume'!$T48,VOL!$D:$D,0)),
"")))))),
"")</f>
        <v/>
      </c>
      <c r="E48" s="24" t="str">
        <f>IF($D48="Total",SUM($E$3:$E47),
VLOOKUP($D48,VOL!$E:$Q,COLUMNS(VOL!$E:F),0))</f>
        <v/>
      </c>
      <c r="F48" s="24" t="str">
        <f>IF($D48="Total",SUM($F$3:$F47),
VLOOKUP($D48,VOL!$E:$Q,COLUMNS(VOL!$E:G),0))</f>
        <v/>
      </c>
      <c r="G48" s="29" t="str">
        <f t="shared" si="4"/>
        <v/>
      </c>
      <c r="I48" s="24" t="str">
        <f>IF($D48="Total",SUM($I$3:$I47),
VLOOKUP($D48,VOL!$E:$Q,COLUMNS(VOL!$E:I),0))</f>
        <v/>
      </c>
      <c r="J48" s="24" t="str">
        <f>IF($D48="Total",SUM($J$3:$J47),
VLOOKUP($D48,VOL!$E:$Q,COLUMNS(VOL!$E:J),0))</f>
        <v/>
      </c>
      <c r="K48" s="29" t="str">
        <f t="shared" si="5"/>
        <v/>
      </c>
      <c r="M48" s="24" t="str">
        <f>IF($D48="Total",SUM($M$3:$M47),
VLOOKUP($D48,VOL!$E:$Q,COLUMNS(VOL!$E:L),0))</f>
        <v/>
      </c>
      <c r="N48" s="24" t="str">
        <f>IF($D48="Total",SUM($N$3:$N47),
VLOOKUP($D48,VOL!$E:$Q,COLUMNS(VOL!$E:M),0))</f>
        <v/>
      </c>
      <c r="O48" s="29" t="str">
        <f t="shared" si="6"/>
        <v/>
      </c>
      <c r="Q48" s="24" t="str">
        <f>IF($D48="Total",SUM($Q$3:$Q47),
VLOOKUP($D48,VOL!$E:$Q,COLUMNS(VOL!$E:O),0))</f>
        <v/>
      </c>
      <c r="R48" s="24" t="str">
        <f>IF($D48="Total",SUM($R$3:$R47),
VLOOKUP($D48,VOL!$E:$Q,COLUMNS(VOL!$E:P),0))</f>
        <v/>
      </c>
      <c r="S48" s="29" t="str">
        <f t="shared" si="7"/>
        <v/>
      </c>
      <c r="T48" s="24">
        <v>45</v>
      </c>
      <c r="U48" s="30" t="str">
        <f>IFERROR(_xlfn.RANK.EQ(Q48,$Q$4:$Q$17,0)+COUNTIF($Q$4:Q48,Q48)-1,"")</f>
        <v/>
      </c>
    </row>
    <row r="49" spans="4:21" x14ac:dyDescent="0.35">
      <c r="D49" s="19" t="str">
        <f>IFERROR(
IF(OR($D48="Total",$D48=""),"",
IF(VOL!$E48="","Total",
IF($B$9="Current Week",INDEX(VOL!$E:$E,MATCH('Sales Volume'!$T49,VOL!$A:$A,0)),
IF($B$9="4 weeks",INDEX(VOL!$E:$E,MATCH('Sales Volume'!$T49,VOL!$B:$B,0)),
IF($B$9="13 weeks",INDEX(VOL!$E:$E,MATCH('Sales Volume'!$T49,VOL!$C:$C,0)),
IF($B$9="12 months",INDEX(VOL!$E:$E,MATCH('Sales Volume'!$T49,VOL!$D:$D,0)),
"")))))),
"")</f>
        <v/>
      </c>
      <c r="E49" s="24" t="str">
        <f>IF($D49="Total",SUM($E$3:$E48),
VLOOKUP($D49,VOL!$E:$Q,COLUMNS(VOL!$E:F),0))</f>
        <v/>
      </c>
      <c r="F49" s="24" t="str">
        <f>IF($D49="Total",SUM($F$3:$F48),
VLOOKUP($D49,VOL!$E:$Q,COLUMNS(VOL!$E:G),0))</f>
        <v/>
      </c>
      <c r="G49" s="29" t="str">
        <f t="shared" si="4"/>
        <v/>
      </c>
      <c r="I49" s="24" t="str">
        <f>IF($D49="Total",SUM($I$3:$I48),
VLOOKUP($D49,VOL!$E:$Q,COLUMNS(VOL!$E:I),0))</f>
        <v/>
      </c>
      <c r="J49" s="24" t="str">
        <f>IF($D49="Total",SUM($J$3:$J48),
VLOOKUP($D49,VOL!$E:$Q,COLUMNS(VOL!$E:J),0))</f>
        <v/>
      </c>
      <c r="K49" s="29" t="str">
        <f t="shared" si="5"/>
        <v/>
      </c>
      <c r="M49" s="24" t="str">
        <f>IF($D49="Total",SUM($M$3:$M48),
VLOOKUP($D49,VOL!$E:$Q,COLUMNS(VOL!$E:L),0))</f>
        <v/>
      </c>
      <c r="N49" s="24" t="str">
        <f>IF($D49="Total",SUM($N$3:$N48),
VLOOKUP($D49,VOL!$E:$Q,COLUMNS(VOL!$E:M),0))</f>
        <v/>
      </c>
      <c r="O49" s="29" t="str">
        <f t="shared" si="6"/>
        <v/>
      </c>
      <c r="Q49" s="24" t="str">
        <f>IF($D49="Total",SUM($Q$3:$Q48),
VLOOKUP($D49,VOL!$E:$Q,COLUMNS(VOL!$E:O),0))</f>
        <v/>
      </c>
      <c r="R49" s="24" t="str">
        <f>IF($D49="Total",SUM($R$3:$R48),
VLOOKUP($D49,VOL!$E:$Q,COLUMNS(VOL!$E:P),0))</f>
        <v/>
      </c>
      <c r="S49" s="29" t="str">
        <f t="shared" si="7"/>
        <v/>
      </c>
      <c r="T49" s="24">
        <v>46</v>
      </c>
      <c r="U49" s="30" t="str">
        <f>IFERROR(_xlfn.RANK.EQ(Q49,$Q$4:$Q$17,0)+COUNTIF($Q$4:Q49,Q49)-1,"")</f>
        <v/>
      </c>
    </row>
    <row r="50" spans="4:21" x14ac:dyDescent="0.35">
      <c r="D50" s="19" t="str">
        <f>IFERROR(
IF(OR($D49="Total",$D49=""),"",
IF(VOL!$E49="","Total",
IF($B$9="Current Week",INDEX(VOL!$E:$E,MATCH('Sales Volume'!$T50,VOL!$A:$A,0)),
IF($B$9="4 weeks",INDEX(VOL!$E:$E,MATCH('Sales Volume'!$T50,VOL!$B:$B,0)),
IF($B$9="13 weeks",INDEX(VOL!$E:$E,MATCH('Sales Volume'!$T50,VOL!$C:$C,0)),
IF($B$9="12 months",INDEX(VOL!$E:$E,MATCH('Sales Volume'!$T50,VOL!$D:$D,0)),
"")))))),
"")</f>
        <v/>
      </c>
      <c r="E50" s="24" t="str">
        <f>IF($D50="Total",SUM($E$3:$E49),
VLOOKUP($D50,VOL!$E:$Q,COLUMNS(VOL!$E:F),0))</f>
        <v/>
      </c>
      <c r="F50" s="24" t="str">
        <f>IF($D50="Total",SUM($F$3:$F49),
VLOOKUP($D50,VOL!$E:$Q,COLUMNS(VOL!$E:G),0))</f>
        <v/>
      </c>
      <c r="G50" s="29" t="str">
        <f t="shared" si="4"/>
        <v/>
      </c>
      <c r="I50" s="24" t="str">
        <f>IF($D50="Total",SUM($I$3:$I49),
VLOOKUP($D50,VOL!$E:$Q,COLUMNS(VOL!$E:I),0))</f>
        <v/>
      </c>
      <c r="J50" s="24" t="str">
        <f>IF($D50="Total",SUM($J$3:$J49),
VLOOKUP($D50,VOL!$E:$Q,COLUMNS(VOL!$E:J),0))</f>
        <v/>
      </c>
      <c r="K50" s="29" t="str">
        <f t="shared" si="5"/>
        <v/>
      </c>
      <c r="M50" s="24" t="str">
        <f>IF($D50="Total",SUM($M$3:$M49),
VLOOKUP($D50,VOL!$E:$Q,COLUMNS(VOL!$E:L),0))</f>
        <v/>
      </c>
      <c r="N50" s="24" t="str">
        <f>IF($D50="Total",SUM($N$3:$N49),
VLOOKUP($D50,VOL!$E:$Q,COLUMNS(VOL!$E:M),0))</f>
        <v/>
      </c>
      <c r="O50" s="29" t="str">
        <f t="shared" si="6"/>
        <v/>
      </c>
      <c r="Q50" s="24" t="str">
        <f>IF($D50="Total",SUM($Q$3:$Q49),
VLOOKUP($D50,VOL!$E:$Q,COLUMNS(VOL!$E:O),0))</f>
        <v/>
      </c>
      <c r="R50" s="24" t="str">
        <f>IF($D50="Total",SUM($R$3:$R49),
VLOOKUP($D50,VOL!$E:$Q,COLUMNS(VOL!$E:P),0))</f>
        <v/>
      </c>
      <c r="S50" s="29" t="str">
        <f t="shared" si="7"/>
        <v/>
      </c>
      <c r="T50" s="24">
        <v>47</v>
      </c>
      <c r="U50" s="30" t="str">
        <f>IFERROR(_xlfn.RANK.EQ(Q50,$Q$4:$Q$17,0)+COUNTIF($Q$4:Q50,Q50)-1,"")</f>
        <v/>
      </c>
    </row>
    <row r="51" spans="4:21" x14ac:dyDescent="0.35">
      <c r="D51" s="19" t="str">
        <f>IFERROR(
IF(OR($D50="Total",$D50=""),"",
IF(VOL!$E50="","Total",
IF($B$9="Current Week",INDEX(VOL!$E:$E,MATCH('Sales Volume'!$T51,VOL!$A:$A,0)),
IF($B$9="4 weeks",INDEX(VOL!$E:$E,MATCH('Sales Volume'!$T51,VOL!$B:$B,0)),
IF($B$9="13 weeks",INDEX(VOL!$E:$E,MATCH('Sales Volume'!$T51,VOL!$C:$C,0)),
IF($B$9="12 months",INDEX(VOL!$E:$E,MATCH('Sales Volume'!$T51,VOL!$D:$D,0)),
"")))))),
"")</f>
        <v/>
      </c>
      <c r="E51" s="24" t="str">
        <f>IF($D51="Total",SUM($E$3:$E50),
VLOOKUP($D51,VOL!$E:$Q,COLUMNS(VOL!$E:F),0))</f>
        <v/>
      </c>
      <c r="F51" s="24" t="str">
        <f>IF($D51="Total",SUM($F$3:$F50),
VLOOKUP($D51,VOL!$E:$Q,COLUMNS(VOL!$E:G),0))</f>
        <v/>
      </c>
      <c r="G51" s="29" t="str">
        <f t="shared" si="4"/>
        <v/>
      </c>
      <c r="I51" s="24" t="str">
        <f>IF($D51="Total",SUM($I$3:$I50),
VLOOKUP($D51,VOL!$E:$Q,COLUMNS(VOL!$E:I),0))</f>
        <v/>
      </c>
      <c r="J51" s="24" t="str">
        <f>IF($D51="Total",SUM($J$3:$J50),
VLOOKUP($D51,VOL!$E:$Q,COLUMNS(VOL!$E:J),0))</f>
        <v/>
      </c>
      <c r="K51" s="29" t="str">
        <f t="shared" si="5"/>
        <v/>
      </c>
      <c r="M51" s="24" t="str">
        <f>IF($D51="Total",SUM($M$3:$M50),
VLOOKUP($D51,VOL!$E:$Q,COLUMNS(VOL!$E:L),0))</f>
        <v/>
      </c>
      <c r="N51" s="24" t="str">
        <f>IF($D51="Total",SUM($N$3:$N50),
VLOOKUP($D51,VOL!$E:$Q,COLUMNS(VOL!$E:M),0))</f>
        <v/>
      </c>
      <c r="O51" s="29" t="str">
        <f t="shared" si="6"/>
        <v/>
      </c>
      <c r="Q51" s="24" t="str">
        <f>IF($D51="Total",SUM($Q$3:$Q50),
VLOOKUP($D51,VOL!$E:$Q,COLUMNS(VOL!$E:O),0))</f>
        <v/>
      </c>
      <c r="R51" s="24" t="str">
        <f>IF($D51="Total",SUM($R$3:$R50),
VLOOKUP($D51,VOL!$E:$Q,COLUMNS(VOL!$E:P),0))</f>
        <v/>
      </c>
      <c r="S51" s="29" t="str">
        <f t="shared" si="7"/>
        <v/>
      </c>
      <c r="T51" s="24">
        <v>48</v>
      </c>
      <c r="U51" s="30" t="str">
        <f>IFERROR(_xlfn.RANK.EQ(Q51,$Q$4:$Q$17,0)+COUNTIF($Q$4:Q51,Q51)-1,"")</f>
        <v/>
      </c>
    </row>
    <row r="52" spans="4:21" x14ac:dyDescent="0.35">
      <c r="D52" s="19" t="str">
        <f>IFERROR(
IF(OR($D51="Total",$D51=""),"",
IF(VOL!$E51="","Total",
IF($B$9="Current Week",INDEX(VOL!$E:$E,MATCH('Sales Volume'!$T52,VOL!$A:$A,0)),
IF($B$9="4 weeks",INDEX(VOL!$E:$E,MATCH('Sales Volume'!$T52,VOL!$B:$B,0)),
IF($B$9="13 weeks",INDEX(VOL!$E:$E,MATCH('Sales Volume'!$T52,VOL!$C:$C,0)),
IF($B$9="12 months",INDEX(VOL!$E:$E,MATCH('Sales Volume'!$T52,VOL!$D:$D,0)),
"")))))),
"")</f>
        <v/>
      </c>
      <c r="E52" s="24" t="str">
        <f>IF($D52="Total",SUM($E$3:$E51),
VLOOKUP($D52,VOL!$E:$Q,COLUMNS(VOL!$E:F),0))</f>
        <v/>
      </c>
      <c r="F52" s="24" t="str">
        <f>IF($D52="Total",SUM($F$3:$F51),
VLOOKUP($D52,VOL!$E:$Q,COLUMNS(VOL!$E:G),0))</f>
        <v/>
      </c>
      <c r="G52" s="29" t="str">
        <f t="shared" si="4"/>
        <v/>
      </c>
      <c r="I52" s="24" t="str">
        <f>IF($D52="Total",SUM($I$3:$I51),
VLOOKUP($D52,VOL!$E:$Q,COLUMNS(VOL!$E:I),0))</f>
        <v/>
      </c>
      <c r="J52" s="24" t="str">
        <f>IF($D52="Total",SUM($J$3:$J51),
VLOOKUP($D52,VOL!$E:$Q,COLUMNS(VOL!$E:J),0))</f>
        <v/>
      </c>
      <c r="K52" s="29" t="str">
        <f t="shared" si="5"/>
        <v/>
      </c>
      <c r="M52" s="24" t="str">
        <f>IF($D52="Total",SUM($M$3:$M51),
VLOOKUP($D52,VOL!$E:$Q,COLUMNS(VOL!$E:L),0))</f>
        <v/>
      </c>
      <c r="N52" s="24" t="str">
        <f>IF($D52="Total",SUM($N$3:$N51),
VLOOKUP($D52,VOL!$E:$Q,COLUMNS(VOL!$E:M),0))</f>
        <v/>
      </c>
      <c r="O52" s="29" t="str">
        <f t="shared" si="6"/>
        <v/>
      </c>
      <c r="Q52" s="24" t="str">
        <f>IF($D52="Total",SUM($Q$3:$Q51),
VLOOKUP($D52,VOL!$E:$Q,COLUMNS(VOL!$E:O),0))</f>
        <v/>
      </c>
      <c r="R52" s="24" t="str">
        <f>IF($D52="Total",SUM($R$3:$R51),
VLOOKUP($D52,VOL!$E:$Q,COLUMNS(VOL!$E:P),0))</f>
        <v/>
      </c>
      <c r="S52" s="29" t="str">
        <f t="shared" si="7"/>
        <v/>
      </c>
      <c r="T52" s="24">
        <v>49</v>
      </c>
      <c r="U52" s="30" t="str">
        <f>IFERROR(_xlfn.RANK.EQ(Q52,$Q$4:$Q$17,0)+COUNTIF($Q$4:Q52,Q52)-1,"")</f>
        <v/>
      </c>
    </row>
    <row r="53" spans="4:21" x14ac:dyDescent="0.35">
      <c r="D53" s="19" t="str">
        <f>IFERROR(
IF(OR($D52="Total",$D52=""),"",
IF(VOL!$E52="","Total",
IF($B$9="Current Week",INDEX(VOL!$E:$E,MATCH('Sales Volume'!$T53,VOL!$A:$A,0)),
IF($B$9="4 weeks",INDEX(VOL!$E:$E,MATCH('Sales Volume'!$T53,VOL!$B:$B,0)),
IF($B$9="13 weeks",INDEX(VOL!$E:$E,MATCH('Sales Volume'!$T53,VOL!$C:$C,0)),
IF($B$9="12 months",INDEX(VOL!$E:$E,MATCH('Sales Volume'!$T53,VOL!$D:$D,0)),
"")))))),
"")</f>
        <v/>
      </c>
      <c r="E53" s="24" t="str">
        <f>IF($D53="Total",SUM($E$3:$E52),
VLOOKUP($D53,VOL!$E:$Q,COLUMNS(VOL!$E:F),0))</f>
        <v/>
      </c>
      <c r="F53" s="24" t="str">
        <f>IF($D53="Total",SUM($F$3:$F52),
VLOOKUP($D53,VOL!$E:$Q,COLUMNS(VOL!$E:G),0))</f>
        <v/>
      </c>
      <c r="G53" s="29" t="str">
        <f t="shared" si="4"/>
        <v/>
      </c>
      <c r="I53" s="24" t="str">
        <f>IF($D53="Total",SUM($I$3:$I52),
VLOOKUP($D53,VOL!$E:$Q,COLUMNS(VOL!$E:I),0))</f>
        <v/>
      </c>
      <c r="J53" s="24" t="str">
        <f>IF($D53="Total",SUM($J$3:$J52),
VLOOKUP($D53,VOL!$E:$Q,COLUMNS(VOL!$E:J),0))</f>
        <v/>
      </c>
      <c r="K53" s="29" t="str">
        <f t="shared" si="5"/>
        <v/>
      </c>
      <c r="M53" s="24" t="str">
        <f>IF($D53="Total",SUM($M$3:$M52),
VLOOKUP($D53,VOL!$E:$Q,COLUMNS(VOL!$E:L),0))</f>
        <v/>
      </c>
      <c r="N53" s="24" t="str">
        <f>IF($D53="Total",SUM($N$3:$N52),
VLOOKUP($D53,VOL!$E:$Q,COLUMNS(VOL!$E:M),0))</f>
        <v/>
      </c>
      <c r="O53" s="29" t="str">
        <f t="shared" si="6"/>
        <v/>
      </c>
      <c r="Q53" s="24" t="str">
        <f>IF($D53="Total",SUM($Q$3:$Q52),
VLOOKUP($D53,VOL!$E:$Q,COLUMNS(VOL!$E:O),0))</f>
        <v/>
      </c>
      <c r="R53" s="24" t="str">
        <f>IF($D53="Total",SUM($R$3:$R52),
VLOOKUP($D53,VOL!$E:$Q,COLUMNS(VOL!$E:P),0))</f>
        <v/>
      </c>
      <c r="S53" s="29" t="str">
        <f t="shared" si="7"/>
        <v/>
      </c>
      <c r="T53" s="24">
        <v>50</v>
      </c>
      <c r="U53" s="30" t="str">
        <f>IFERROR(_xlfn.RANK.EQ(Q53,$Q$4:$Q$17,0)+COUNTIF($Q$4:Q53,Q53)-1,"")</f>
        <v/>
      </c>
    </row>
    <row r="54" spans="4:21" x14ac:dyDescent="0.35">
      <c r="D54" s="19" t="str">
        <f>IFERROR(
IF(OR($D53="Total",$D53=""),"",
IF(VOL!$E53="","Total",
IF($B$9="Current Week",INDEX(VOL!$E:$E,MATCH('Sales Volume'!$T54,VOL!$A:$A,0)),
IF($B$9="4 weeks",INDEX(VOL!$E:$E,MATCH('Sales Volume'!$T54,VOL!$B:$B,0)),
IF($B$9="13 weeks",INDEX(VOL!$E:$E,MATCH('Sales Volume'!$T54,VOL!$C:$C,0)),
IF($B$9="12 months",INDEX(VOL!$E:$E,MATCH('Sales Volume'!$T54,VOL!$D:$D,0)),
"")))))),
"")</f>
        <v/>
      </c>
      <c r="E54" s="24" t="str">
        <f>IF($D54="Total",SUM($E$3:$E53),
VLOOKUP($D54,VOL!$E:$Q,COLUMNS(VOL!$E:F),0))</f>
        <v/>
      </c>
      <c r="F54" s="24" t="str">
        <f>IF($D54="Total",SUM($F$3:$F53),
VLOOKUP($D54,VOL!$E:$Q,COLUMNS(VOL!$E:G),0))</f>
        <v/>
      </c>
      <c r="G54" s="29" t="str">
        <f t="shared" si="4"/>
        <v/>
      </c>
      <c r="I54" s="24" t="str">
        <f>IF($D54="Total",SUM($I$3:$I53),
VLOOKUP($D54,VOL!$E:$Q,COLUMNS(VOL!$E:I),0))</f>
        <v/>
      </c>
      <c r="J54" s="24" t="str">
        <f>IF($D54="Total",SUM($J$3:$J53),
VLOOKUP($D54,VOL!$E:$Q,COLUMNS(VOL!$E:J),0))</f>
        <v/>
      </c>
      <c r="K54" s="29" t="str">
        <f t="shared" si="5"/>
        <v/>
      </c>
      <c r="M54" s="24" t="str">
        <f>IF($D54="Total",SUM($M$3:$M53),
VLOOKUP($D54,VOL!$E:$Q,COLUMNS(VOL!$E:L),0))</f>
        <v/>
      </c>
      <c r="N54" s="24" t="str">
        <f>IF($D54="Total",SUM($N$3:$N53),
VLOOKUP($D54,VOL!$E:$Q,COLUMNS(VOL!$E:M),0))</f>
        <v/>
      </c>
      <c r="O54" s="29" t="str">
        <f t="shared" si="6"/>
        <v/>
      </c>
      <c r="Q54" s="24" t="str">
        <f>IF($D54="Total",SUM($Q$3:$Q53),
VLOOKUP($D54,VOL!$E:$Q,COLUMNS(VOL!$E:O),0))</f>
        <v/>
      </c>
      <c r="R54" s="24" t="str">
        <f>IF($D54="Total",SUM($R$3:$R53),
VLOOKUP($D54,VOL!$E:$Q,COLUMNS(VOL!$E:P),0))</f>
        <v/>
      </c>
      <c r="S54" s="29" t="str">
        <f t="shared" si="7"/>
        <v/>
      </c>
      <c r="T54" s="24">
        <v>51</v>
      </c>
      <c r="U54" s="30" t="str">
        <f>IFERROR(_xlfn.RANK.EQ(Q54,$Q$4:$Q$17,0)+COUNTIF($Q$4:Q54,Q54)-1,"")</f>
        <v/>
      </c>
    </row>
    <row r="55" spans="4:21" x14ac:dyDescent="0.35">
      <c r="D55" s="19" t="str">
        <f>IFERROR(
IF(OR($D54="Total",$D54=""),"",
IF(VOL!$E54="","Total",
IF($B$9="Current Week",INDEX(VOL!$E:$E,MATCH('Sales Volume'!$T55,VOL!$A:$A,0)),
IF($B$9="4 weeks",INDEX(VOL!$E:$E,MATCH('Sales Volume'!$T55,VOL!$B:$B,0)),
IF($B$9="13 weeks",INDEX(VOL!$E:$E,MATCH('Sales Volume'!$T55,VOL!$C:$C,0)),
IF($B$9="12 months",INDEX(VOL!$E:$E,MATCH('Sales Volume'!$T55,VOL!$D:$D,0)),
"")))))),
"")</f>
        <v/>
      </c>
      <c r="E55" s="24" t="str">
        <f>IF($D55="Total",SUM($E$3:$E54),
VLOOKUP($D55,VOL!$E:$Q,COLUMNS(VOL!$E:F),0))</f>
        <v/>
      </c>
      <c r="F55" s="24" t="str">
        <f>IF($D55="Total",SUM($F$3:$F54),
VLOOKUP($D55,VOL!$E:$Q,COLUMNS(VOL!$E:G),0))</f>
        <v/>
      </c>
      <c r="G55" s="29" t="str">
        <f t="shared" si="4"/>
        <v/>
      </c>
      <c r="I55" s="24" t="str">
        <f>IF($D55="Total",SUM($I$3:$I54),
VLOOKUP($D55,VOL!$E:$Q,COLUMNS(VOL!$E:I),0))</f>
        <v/>
      </c>
      <c r="J55" s="24" t="str">
        <f>IF($D55="Total",SUM($J$3:$J54),
VLOOKUP($D55,VOL!$E:$Q,COLUMNS(VOL!$E:J),0))</f>
        <v/>
      </c>
      <c r="K55" s="29" t="str">
        <f t="shared" si="5"/>
        <v/>
      </c>
      <c r="M55" s="24" t="str">
        <f>IF($D55="Total",SUM($M$3:$M54),
VLOOKUP($D55,VOL!$E:$Q,COLUMNS(VOL!$E:L),0))</f>
        <v/>
      </c>
      <c r="N55" s="24" t="str">
        <f>IF($D55="Total",SUM($N$3:$N54),
VLOOKUP($D55,VOL!$E:$Q,COLUMNS(VOL!$E:M),0))</f>
        <v/>
      </c>
      <c r="O55" s="29" t="str">
        <f t="shared" si="6"/>
        <v/>
      </c>
      <c r="Q55" s="24" t="str">
        <f>IF($D55="Total",SUM($Q$3:$Q54),
VLOOKUP($D55,VOL!$E:$Q,COLUMNS(VOL!$E:O),0))</f>
        <v/>
      </c>
      <c r="R55" s="24" t="str">
        <f>IF($D55="Total",SUM($R$3:$R54),
VLOOKUP($D55,VOL!$E:$Q,COLUMNS(VOL!$E:P),0))</f>
        <v/>
      </c>
      <c r="S55" s="29" t="str">
        <f t="shared" si="7"/>
        <v/>
      </c>
      <c r="T55" s="24">
        <v>52</v>
      </c>
      <c r="U55" s="30" t="str">
        <f>IFERROR(_xlfn.RANK.EQ(Q55,$Q$4:$Q$17,0)+COUNTIF($Q$4:Q55,Q55)-1,"")</f>
        <v/>
      </c>
    </row>
    <row r="56" spans="4:21" x14ac:dyDescent="0.35">
      <c r="D56" s="19" t="str">
        <f>IFERROR(
IF(OR($D55="Total",$D55=""),"",
IF(VOL!$E55="","Total",
IF($B$9="Current Week",INDEX(VOL!$E:$E,MATCH('Sales Volume'!$T56,VOL!$A:$A,0)),
IF($B$9="4 weeks",INDEX(VOL!$E:$E,MATCH('Sales Volume'!$T56,VOL!$B:$B,0)),
IF($B$9="13 weeks",INDEX(VOL!$E:$E,MATCH('Sales Volume'!$T56,VOL!$C:$C,0)),
IF($B$9="12 months",INDEX(VOL!$E:$E,MATCH('Sales Volume'!$T56,VOL!$D:$D,0)),
"")))))),
"")</f>
        <v/>
      </c>
      <c r="E56" s="24" t="str">
        <f>IF($D56="Total",SUM($E$3:$E55),
VLOOKUP($D56,VOL!$E:$Q,COLUMNS(VOL!$E:F),0))</f>
        <v/>
      </c>
      <c r="F56" s="24" t="str">
        <f>IF($D56="Total",SUM($F$3:$F55),
VLOOKUP($D56,VOL!$E:$Q,COLUMNS(VOL!$E:G),0))</f>
        <v/>
      </c>
      <c r="G56" s="29" t="str">
        <f t="shared" si="4"/>
        <v/>
      </c>
      <c r="I56" s="24" t="str">
        <f>IF($D56="Total",SUM($I$3:$I55),
VLOOKUP($D56,VOL!$E:$Q,COLUMNS(VOL!$E:I),0))</f>
        <v/>
      </c>
      <c r="J56" s="24" t="str">
        <f>IF($D56="Total",SUM($J$3:$J55),
VLOOKUP($D56,VOL!$E:$Q,COLUMNS(VOL!$E:J),0))</f>
        <v/>
      </c>
      <c r="K56" s="29" t="str">
        <f t="shared" si="5"/>
        <v/>
      </c>
      <c r="M56" s="24" t="str">
        <f>IF($D56="Total",SUM($M$3:$M55),
VLOOKUP($D56,VOL!$E:$Q,COLUMNS(VOL!$E:L),0))</f>
        <v/>
      </c>
      <c r="N56" s="24" t="str">
        <f>IF($D56="Total",SUM($N$3:$N55),
VLOOKUP($D56,VOL!$E:$Q,COLUMNS(VOL!$E:M),0))</f>
        <v/>
      </c>
      <c r="O56" s="29" t="str">
        <f t="shared" si="6"/>
        <v/>
      </c>
      <c r="Q56" s="24" t="str">
        <f>IF($D56="Total",SUM($Q$3:$Q55),
VLOOKUP($D56,VOL!$E:$Q,COLUMNS(VOL!$E:O),0))</f>
        <v/>
      </c>
      <c r="R56" s="24" t="str">
        <f>IF($D56="Total",SUM($R$3:$R55),
VLOOKUP($D56,VOL!$E:$Q,COLUMNS(VOL!$E:P),0))</f>
        <v/>
      </c>
      <c r="S56" s="29" t="str">
        <f t="shared" si="7"/>
        <v/>
      </c>
      <c r="T56" s="24">
        <v>53</v>
      </c>
      <c r="U56" s="30" t="str">
        <f>IFERROR(_xlfn.RANK.EQ(Q56,$Q$4:$Q$17,0)+COUNTIF($Q$4:Q56,Q56)-1,"")</f>
        <v/>
      </c>
    </row>
    <row r="57" spans="4:21" x14ac:dyDescent="0.35">
      <c r="D57" s="19" t="str">
        <f>IFERROR(
IF(OR($D56="Total",$D56=""),"",
IF(VOL!$E56="","Total",
IF($B$9="Current Week",INDEX(VOL!$E:$E,MATCH('Sales Volume'!$T57,VOL!$A:$A,0)),
IF($B$9="4 weeks",INDEX(VOL!$E:$E,MATCH('Sales Volume'!$T57,VOL!$B:$B,0)),
IF($B$9="13 weeks",INDEX(VOL!$E:$E,MATCH('Sales Volume'!$T57,VOL!$C:$C,0)),
IF($B$9="12 months",INDEX(VOL!$E:$E,MATCH('Sales Volume'!$T57,VOL!$D:$D,0)),
"")))))),
"")</f>
        <v/>
      </c>
      <c r="E57" s="24" t="str">
        <f>IF($D57="Total",SUM($E$3:$E56),
VLOOKUP($D57,VOL!$E:$Q,COLUMNS(VOL!$E:F),0))</f>
        <v/>
      </c>
      <c r="F57" s="24" t="str">
        <f>IF($D57="Total",SUM($F$3:$F56),
VLOOKUP($D57,VOL!$E:$Q,COLUMNS(VOL!$E:G),0))</f>
        <v/>
      </c>
      <c r="G57" s="29" t="str">
        <f t="shared" si="4"/>
        <v/>
      </c>
      <c r="I57" s="24" t="str">
        <f>IF($D57="Total",SUM($I$3:$I56),
VLOOKUP($D57,VOL!$E:$Q,COLUMNS(VOL!$E:I),0))</f>
        <v/>
      </c>
      <c r="J57" s="24" t="str">
        <f>IF($D57="Total",SUM($J$3:$J56),
VLOOKUP($D57,VOL!$E:$Q,COLUMNS(VOL!$E:J),0))</f>
        <v/>
      </c>
      <c r="K57" s="29" t="str">
        <f t="shared" si="5"/>
        <v/>
      </c>
      <c r="M57" s="24" t="str">
        <f>IF($D57="Total",SUM($M$3:$M56),
VLOOKUP($D57,VOL!$E:$Q,COLUMNS(VOL!$E:L),0))</f>
        <v/>
      </c>
      <c r="N57" s="24" t="str">
        <f>IF($D57="Total",SUM($N$3:$N56),
VLOOKUP($D57,VOL!$E:$Q,COLUMNS(VOL!$E:M),0))</f>
        <v/>
      </c>
      <c r="O57" s="29" t="str">
        <f t="shared" si="6"/>
        <v/>
      </c>
      <c r="Q57" s="24" t="str">
        <f>IF($D57="Total",SUM($Q$3:$Q56),
VLOOKUP($D57,VOL!$E:$Q,COLUMNS(VOL!$E:O),0))</f>
        <v/>
      </c>
      <c r="R57" s="24" t="str">
        <f>IF($D57="Total",SUM($R$3:$R56),
VLOOKUP($D57,VOL!$E:$Q,COLUMNS(VOL!$E:P),0))</f>
        <v/>
      </c>
      <c r="S57" s="29" t="str">
        <f t="shared" si="7"/>
        <v/>
      </c>
      <c r="T57" s="24">
        <v>54</v>
      </c>
      <c r="U57" s="30" t="str">
        <f>IFERROR(_xlfn.RANK.EQ(Q57,$Q$4:$Q$17,0)+COUNTIF($Q$4:Q57,Q57)-1,"")</f>
        <v/>
      </c>
    </row>
    <row r="58" spans="4:21" x14ac:dyDescent="0.35">
      <c r="D58" s="19" t="str">
        <f>IFERROR(
IF(OR($D57="Total",$D57=""),"",
IF(VOL!$E57="","Total",
IF($B$9="Current Week",INDEX(VOL!$E:$E,MATCH('Sales Volume'!$T58,VOL!$A:$A,0)),
IF($B$9="4 weeks",INDEX(VOL!$E:$E,MATCH('Sales Volume'!$T58,VOL!$B:$B,0)),
IF($B$9="13 weeks",INDEX(VOL!$E:$E,MATCH('Sales Volume'!$T58,VOL!$C:$C,0)),
IF($B$9="12 months",INDEX(VOL!$E:$E,MATCH('Sales Volume'!$T58,VOL!$D:$D,0)),
"")))))),
"")</f>
        <v/>
      </c>
      <c r="E58" s="24" t="str">
        <f>IF($D58="Total",SUM($E$3:$E57),
VLOOKUP($D58,VOL!$E:$Q,COLUMNS(VOL!$E:F),0))</f>
        <v/>
      </c>
      <c r="F58" s="24" t="str">
        <f>IF($D58="Total",SUM($F$3:$F57),
VLOOKUP($D58,VOL!$E:$Q,COLUMNS(VOL!$E:G),0))</f>
        <v/>
      </c>
      <c r="G58" s="29" t="str">
        <f t="shared" si="4"/>
        <v/>
      </c>
      <c r="I58" s="24" t="str">
        <f>IF($D58="Total",SUM($I$3:$I57),
VLOOKUP($D58,VOL!$E:$Q,COLUMNS(VOL!$E:I),0))</f>
        <v/>
      </c>
      <c r="J58" s="24" t="str">
        <f>IF($D58="Total",SUM($J$3:$J57),
VLOOKUP($D58,VOL!$E:$Q,COLUMNS(VOL!$E:J),0))</f>
        <v/>
      </c>
      <c r="K58" s="29" t="str">
        <f t="shared" si="5"/>
        <v/>
      </c>
      <c r="M58" s="24" t="str">
        <f>IF($D58="Total",SUM($M$3:$M57),
VLOOKUP($D58,VOL!$E:$Q,COLUMNS(VOL!$E:L),0))</f>
        <v/>
      </c>
      <c r="N58" s="24" t="str">
        <f>IF($D58="Total",SUM($N$3:$N57),
VLOOKUP($D58,VOL!$E:$Q,COLUMNS(VOL!$E:M),0))</f>
        <v/>
      </c>
      <c r="O58" s="29" t="str">
        <f t="shared" si="6"/>
        <v/>
      </c>
      <c r="Q58" s="24" t="str">
        <f>IF($D58="Total",SUM($Q$3:$Q57),
VLOOKUP($D58,VOL!$E:$Q,COLUMNS(VOL!$E:O),0))</f>
        <v/>
      </c>
      <c r="R58" s="24" t="str">
        <f>IF($D58="Total",SUM($R$3:$R57),
VLOOKUP($D58,VOL!$E:$Q,COLUMNS(VOL!$E:P),0))</f>
        <v/>
      </c>
      <c r="S58" s="29" t="str">
        <f t="shared" si="7"/>
        <v/>
      </c>
      <c r="T58" s="24">
        <v>55</v>
      </c>
      <c r="U58" s="30" t="str">
        <f>IFERROR(_xlfn.RANK.EQ(Q58,$Q$4:$Q$17,0)+COUNTIF($Q$4:Q58,Q58)-1,"")</f>
        <v/>
      </c>
    </row>
    <row r="59" spans="4:21" x14ac:dyDescent="0.35">
      <c r="D59" s="19" t="str">
        <f>IFERROR(
IF(OR($D58="Total",$D58=""),"",
IF(VOL!$E58="","Total",
IF($B$9="Current Week",INDEX(VOL!$E:$E,MATCH('Sales Volume'!$T59,VOL!$A:$A,0)),
IF($B$9="4 weeks",INDEX(VOL!$E:$E,MATCH('Sales Volume'!$T59,VOL!$B:$B,0)),
IF($B$9="13 weeks",INDEX(VOL!$E:$E,MATCH('Sales Volume'!$T59,VOL!$C:$C,0)),
IF($B$9="12 months",INDEX(VOL!$E:$E,MATCH('Sales Volume'!$T59,VOL!$D:$D,0)),
"")))))),
"")</f>
        <v/>
      </c>
      <c r="E59" s="24" t="str">
        <f>IF($D59="Total",SUM($E$3:$E58),
VLOOKUP($D59,VOL!$E:$Q,COLUMNS(VOL!$E:F),0))</f>
        <v/>
      </c>
      <c r="F59" s="24" t="str">
        <f>IF($D59="Total",SUM($F$3:$F58),
VLOOKUP($D59,VOL!$E:$Q,COLUMNS(VOL!$E:G),0))</f>
        <v/>
      </c>
      <c r="G59" s="29" t="str">
        <f t="shared" si="4"/>
        <v/>
      </c>
      <c r="I59" s="24" t="str">
        <f>IF($D59="Total",SUM($I$3:$I58),
VLOOKUP($D59,VOL!$E:$Q,COLUMNS(VOL!$E:I),0))</f>
        <v/>
      </c>
      <c r="J59" s="24" t="str">
        <f>IF($D59="Total",SUM($J$3:$J58),
VLOOKUP($D59,VOL!$E:$Q,COLUMNS(VOL!$E:J),0))</f>
        <v/>
      </c>
      <c r="K59" s="29" t="str">
        <f t="shared" si="5"/>
        <v/>
      </c>
      <c r="M59" s="24" t="str">
        <f>IF($D59="Total",SUM($M$3:$M58),
VLOOKUP($D59,VOL!$E:$Q,COLUMNS(VOL!$E:L),0))</f>
        <v/>
      </c>
      <c r="N59" s="24" t="str">
        <f>IF($D59="Total",SUM($N$3:$N58),
VLOOKUP($D59,VOL!$E:$Q,COLUMNS(VOL!$E:M),0))</f>
        <v/>
      </c>
      <c r="O59" s="29" t="str">
        <f t="shared" si="6"/>
        <v/>
      </c>
      <c r="Q59" s="24" t="str">
        <f>IF($D59="Total",SUM($Q$3:$Q58),
VLOOKUP($D59,VOL!$E:$Q,COLUMNS(VOL!$E:O),0))</f>
        <v/>
      </c>
      <c r="R59" s="24" t="str">
        <f>IF($D59="Total",SUM($R$3:$R58),
VLOOKUP($D59,VOL!$E:$Q,COLUMNS(VOL!$E:P),0))</f>
        <v/>
      </c>
      <c r="S59" s="29" t="str">
        <f t="shared" si="7"/>
        <v/>
      </c>
      <c r="T59" s="24">
        <v>56</v>
      </c>
      <c r="U59" s="30" t="str">
        <f>IFERROR(_xlfn.RANK.EQ(Q59,$Q$4:$Q$17,0)+COUNTIF($Q$4:Q59,Q59)-1,"")</f>
        <v/>
      </c>
    </row>
    <row r="60" spans="4:21" x14ac:dyDescent="0.35">
      <c r="D60" s="19" t="str">
        <f>IFERROR(
IF(OR($D59="Total",$D59=""),"",
IF(VOL!$E59="","Total",
IF($B$9="Current Week",INDEX(VOL!$E:$E,MATCH('Sales Volume'!$T60,VOL!$A:$A,0)),
IF($B$9="4 weeks",INDEX(VOL!$E:$E,MATCH('Sales Volume'!$T60,VOL!$B:$B,0)),
IF($B$9="13 weeks",INDEX(VOL!$E:$E,MATCH('Sales Volume'!$T60,VOL!$C:$C,0)),
IF($B$9="12 months",INDEX(VOL!$E:$E,MATCH('Sales Volume'!$T60,VOL!$D:$D,0)),
"")))))),
"")</f>
        <v/>
      </c>
      <c r="E60" s="24" t="str">
        <f>IF($D60="Total",SUM($E$3:$E59),
VLOOKUP($D60,VOL!$E:$Q,COLUMNS(VOL!$E:F),0))</f>
        <v/>
      </c>
      <c r="F60" s="24" t="str">
        <f>IF($D60="Total",SUM($F$3:$F59),
VLOOKUP($D60,VOL!$E:$Q,COLUMNS(VOL!$E:G),0))</f>
        <v/>
      </c>
      <c r="G60" s="29" t="str">
        <f t="shared" si="4"/>
        <v/>
      </c>
      <c r="I60" s="24" t="str">
        <f>IF($D60="Total",SUM($I$3:$I59),
VLOOKUP($D60,VOL!$E:$Q,COLUMNS(VOL!$E:I),0))</f>
        <v/>
      </c>
      <c r="J60" s="24" t="str">
        <f>IF($D60="Total",SUM($J$3:$J59),
VLOOKUP($D60,VOL!$E:$Q,COLUMNS(VOL!$E:J),0))</f>
        <v/>
      </c>
      <c r="K60" s="29" t="str">
        <f t="shared" si="5"/>
        <v/>
      </c>
      <c r="M60" s="24" t="str">
        <f>IF($D60="Total",SUM($M$3:$M59),
VLOOKUP($D60,VOL!$E:$Q,COLUMNS(VOL!$E:L),0))</f>
        <v/>
      </c>
      <c r="N60" s="24" t="str">
        <f>IF($D60="Total",SUM($N$3:$N59),
VLOOKUP($D60,VOL!$E:$Q,COLUMNS(VOL!$E:M),0))</f>
        <v/>
      </c>
      <c r="O60" s="29" t="str">
        <f t="shared" si="6"/>
        <v/>
      </c>
      <c r="Q60" s="24" t="str">
        <f>IF($D60="Total",SUM($Q$3:$Q59),
VLOOKUP($D60,VOL!$E:$Q,COLUMNS(VOL!$E:O),0))</f>
        <v/>
      </c>
      <c r="R60" s="24" t="str">
        <f>IF($D60="Total",SUM($R$3:$R59),
VLOOKUP($D60,VOL!$E:$Q,COLUMNS(VOL!$E:P),0))</f>
        <v/>
      </c>
      <c r="S60" s="29" t="str">
        <f t="shared" si="7"/>
        <v/>
      </c>
      <c r="T60" s="24">
        <v>57</v>
      </c>
      <c r="U60" s="30" t="str">
        <f>IFERROR(_xlfn.RANK.EQ(Q60,$Q$4:$Q$17,0)+COUNTIF($Q$4:Q60,Q60)-1,"")</f>
        <v/>
      </c>
    </row>
    <row r="61" spans="4:21" x14ac:dyDescent="0.35">
      <c r="D61" s="19" t="str">
        <f>IFERROR(
IF(OR($D60="Total",$D60=""),"",
IF(VOL!$E60="","Total",
IF($B$9="Current Week",INDEX(VOL!$E:$E,MATCH('Sales Volume'!$T61,VOL!$A:$A,0)),
IF($B$9="4 weeks",INDEX(VOL!$E:$E,MATCH('Sales Volume'!$T61,VOL!$B:$B,0)),
IF($B$9="13 weeks",INDEX(VOL!$E:$E,MATCH('Sales Volume'!$T61,VOL!$C:$C,0)),
IF($B$9="12 months",INDEX(VOL!$E:$E,MATCH('Sales Volume'!$T61,VOL!$D:$D,0)),
"")))))),
"")</f>
        <v/>
      </c>
      <c r="E61" s="24" t="str">
        <f>IF($D61="Total",SUM($E$3:$E60),
VLOOKUP($D61,VOL!$E:$Q,COLUMNS(VOL!$E:F),0))</f>
        <v/>
      </c>
      <c r="F61" s="24" t="str">
        <f>IF($D61="Total",SUM($F$3:$F60),
VLOOKUP($D61,VOL!$E:$Q,COLUMNS(VOL!$E:G),0))</f>
        <v/>
      </c>
      <c r="G61" s="29" t="str">
        <f t="shared" si="4"/>
        <v/>
      </c>
      <c r="I61" s="24" t="str">
        <f>IF($D61="Total",SUM($I$3:$I60),
VLOOKUP($D61,VOL!$E:$Q,COLUMNS(VOL!$E:I),0))</f>
        <v/>
      </c>
      <c r="J61" s="24" t="str">
        <f>IF($D61="Total",SUM($J$3:$J60),
VLOOKUP($D61,VOL!$E:$Q,COLUMNS(VOL!$E:J),0))</f>
        <v/>
      </c>
      <c r="K61" s="29" t="str">
        <f t="shared" si="5"/>
        <v/>
      </c>
      <c r="M61" s="24" t="str">
        <f>IF($D61="Total",SUM($M$3:$M60),
VLOOKUP($D61,VOL!$E:$Q,COLUMNS(VOL!$E:L),0))</f>
        <v/>
      </c>
      <c r="N61" s="24" t="str">
        <f>IF($D61="Total",SUM($N$3:$N60),
VLOOKUP($D61,VOL!$E:$Q,COLUMNS(VOL!$E:M),0))</f>
        <v/>
      </c>
      <c r="O61" s="29" t="str">
        <f t="shared" si="6"/>
        <v/>
      </c>
      <c r="Q61" s="24" t="str">
        <f>IF($D61="Total",SUM($Q$3:$Q60),
VLOOKUP($D61,VOL!$E:$Q,COLUMNS(VOL!$E:O),0))</f>
        <v/>
      </c>
      <c r="R61" s="24" t="str">
        <f>IF($D61="Total",SUM($R$3:$R60),
VLOOKUP($D61,VOL!$E:$Q,COLUMNS(VOL!$E:P),0))</f>
        <v/>
      </c>
      <c r="S61" s="29" t="str">
        <f t="shared" si="7"/>
        <v/>
      </c>
      <c r="T61" s="24">
        <v>58</v>
      </c>
      <c r="U61" s="30" t="str">
        <f>IFERROR(_xlfn.RANK.EQ(Q61,$Q$4:$Q$17,0)+COUNTIF($Q$4:Q61,Q61)-1,"")</f>
        <v/>
      </c>
    </row>
    <row r="62" spans="4:21" x14ac:dyDescent="0.35">
      <c r="D62" s="19" t="str">
        <f>IFERROR(
IF(OR($D61="Total",$D61=""),"",
IF(VOL!$E61="","Total",
IF($B$9="Current Week",INDEX(VOL!$E:$E,MATCH('Sales Volume'!$T62,VOL!$A:$A,0)),
IF($B$9="4 weeks",INDEX(VOL!$E:$E,MATCH('Sales Volume'!$T62,VOL!$B:$B,0)),
IF($B$9="13 weeks",INDEX(VOL!$E:$E,MATCH('Sales Volume'!$T62,VOL!$C:$C,0)),
IF($B$9="12 months",INDEX(VOL!$E:$E,MATCH('Sales Volume'!$T62,VOL!$D:$D,0)),
"")))))),
"")</f>
        <v/>
      </c>
      <c r="E62" s="24" t="str">
        <f>IF($D62="Total",SUM($E$3:$E61),
VLOOKUP($D62,VOL!$E:$Q,COLUMNS(VOL!$E:F),0))</f>
        <v/>
      </c>
      <c r="F62" s="24" t="str">
        <f>IF($D62="Total",SUM($F$3:$F61),
VLOOKUP($D62,VOL!$E:$Q,COLUMNS(VOL!$E:G),0))</f>
        <v/>
      </c>
      <c r="G62" s="29" t="str">
        <f t="shared" si="4"/>
        <v/>
      </c>
      <c r="I62" s="24" t="str">
        <f>IF($D62="Total",SUM($I$3:$I61),
VLOOKUP($D62,VOL!$E:$Q,COLUMNS(VOL!$E:I),0))</f>
        <v/>
      </c>
      <c r="J62" s="24" t="str">
        <f>IF($D62="Total",SUM($J$3:$J61),
VLOOKUP($D62,VOL!$E:$Q,COLUMNS(VOL!$E:J),0))</f>
        <v/>
      </c>
      <c r="K62" s="29" t="str">
        <f t="shared" si="5"/>
        <v/>
      </c>
      <c r="M62" s="24" t="str">
        <f>IF($D62="Total",SUM($M$3:$M61),
VLOOKUP($D62,VOL!$E:$Q,COLUMNS(VOL!$E:L),0))</f>
        <v/>
      </c>
      <c r="N62" s="24" t="str">
        <f>IF($D62="Total",SUM($N$3:$N61),
VLOOKUP($D62,VOL!$E:$Q,COLUMNS(VOL!$E:M),0))</f>
        <v/>
      </c>
      <c r="O62" s="29" t="str">
        <f t="shared" si="6"/>
        <v/>
      </c>
      <c r="Q62" s="24" t="str">
        <f>IF($D62="Total",SUM($Q$3:$Q61),
VLOOKUP($D62,VOL!$E:$Q,COLUMNS(VOL!$E:O),0))</f>
        <v/>
      </c>
      <c r="R62" s="24" t="str">
        <f>IF($D62="Total",SUM($R$3:$R61),
VLOOKUP($D62,VOL!$E:$Q,COLUMNS(VOL!$E:P),0))</f>
        <v/>
      </c>
      <c r="S62" s="29" t="str">
        <f t="shared" si="7"/>
        <v/>
      </c>
      <c r="T62" s="24">
        <v>59</v>
      </c>
      <c r="U62" s="30" t="str">
        <f>IFERROR(_xlfn.RANK.EQ(Q62,$Q$4:$Q$17,0)+COUNTIF($Q$4:Q62,Q62)-1,"")</f>
        <v/>
      </c>
    </row>
    <row r="63" spans="4:21" x14ac:dyDescent="0.35">
      <c r="D63" s="19" t="str">
        <f>IFERROR(
IF(OR($D62="Total",$D62=""),"",
IF(VOL!$E62="","Total",
IF($B$9="Current Week",INDEX(VOL!$E:$E,MATCH('Sales Volume'!$T63,VOL!$A:$A,0)),
IF($B$9="4 weeks",INDEX(VOL!$E:$E,MATCH('Sales Volume'!$T63,VOL!$B:$B,0)),
IF($B$9="13 weeks",INDEX(VOL!$E:$E,MATCH('Sales Volume'!$T63,VOL!$C:$C,0)),
IF($B$9="12 months",INDEX(VOL!$E:$E,MATCH('Sales Volume'!$T63,VOL!$D:$D,0)),
"")))))),
"")</f>
        <v/>
      </c>
      <c r="E63" s="24" t="str">
        <f>IF($D63="Total",SUM($E$3:$E62),
VLOOKUP($D63,VOL!$E:$Q,COLUMNS(VOL!$E:F),0))</f>
        <v/>
      </c>
      <c r="F63" s="24" t="str">
        <f>IF($D63="Total",SUM($F$3:$F62),
VLOOKUP($D63,VOL!$E:$Q,COLUMNS(VOL!$E:G),0))</f>
        <v/>
      </c>
      <c r="G63" s="29" t="str">
        <f t="shared" si="4"/>
        <v/>
      </c>
      <c r="I63" s="24" t="str">
        <f>IF($D63="Total",SUM($I$3:$I62),
VLOOKUP($D63,VOL!$E:$Q,COLUMNS(VOL!$E:I),0))</f>
        <v/>
      </c>
      <c r="J63" s="24" t="str">
        <f>IF($D63="Total",SUM($J$3:$J62),
VLOOKUP($D63,VOL!$E:$Q,COLUMNS(VOL!$E:J),0))</f>
        <v/>
      </c>
      <c r="K63" s="29" t="str">
        <f t="shared" si="5"/>
        <v/>
      </c>
      <c r="M63" s="24" t="str">
        <f>IF($D63="Total",SUM($M$3:$M62),
VLOOKUP($D63,VOL!$E:$Q,COLUMNS(VOL!$E:L),0))</f>
        <v/>
      </c>
      <c r="N63" s="24" t="str">
        <f>IF($D63="Total",SUM($N$3:$N62),
VLOOKUP($D63,VOL!$E:$Q,COLUMNS(VOL!$E:M),0))</f>
        <v/>
      </c>
      <c r="O63" s="29" t="str">
        <f t="shared" si="6"/>
        <v/>
      </c>
      <c r="Q63" s="24" t="str">
        <f>IF($D63="Total",SUM($Q$3:$Q62),
VLOOKUP($D63,VOL!$E:$Q,COLUMNS(VOL!$E:O),0))</f>
        <v/>
      </c>
      <c r="R63" s="24" t="str">
        <f>IF($D63="Total",SUM($R$3:$R62),
VLOOKUP($D63,VOL!$E:$Q,COLUMNS(VOL!$E:P),0))</f>
        <v/>
      </c>
      <c r="S63" s="29" t="str">
        <f t="shared" si="7"/>
        <v/>
      </c>
      <c r="T63" s="24">
        <v>60</v>
      </c>
      <c r="U63" s="30" t="str">
        <f>IFERROR(_xlfn.RANK.EQ(Q63,$Q$4:$Q$17,0)+COUNTIF($Q$4:Q63,Q63)-1,"")</f>
        <v/>
      </c>
    </row>
    <row r="64" spans="4:21" x14ac:dyDescent="0.35">
      <c r="D64" s="19" t="str">
        <f>IFERROR(
IF(OR($D63="Total",$D63=""),"",
IF(VOL!$E63="","Total",
IF($B$9="Current Week",INDEX(VOL!$E:$E,MATCH('Sales Volume'!$T64,VOL!$A:$A,0)),
IF($B$9="4 weeks",INDEX(VOL!$E:$E,MATCH('Sales Volume'!$T64,VOL!$B:$B,0)),
IF($B$9="13 weeks",INDEX(VOL!$E:$E,MATCH('Sales Volume'!$T64,VOL!$C:$C,0)),
IF($B$9="12 months",INDEX(VOL!$E:$E,MATCH('Sales Volume'!$T64,VOL!$D:$D,0)),
"")))))),
"")</f>
        <v/>
      </c>
      <c r="E64" s="24" t="str">
        <f>IF($D64="Total",SUM($E$3:$E63),
VLOOKUP($D64,VOL!$E:$Q,COLUMNS(VOL!$E:F),0))</f>
        <v/>
      </c>
      <c r="F64" s="24" t="str">
        <f>IF($D64="Total",SUM($F$3:$F63),
VLOOKUP($D64,VOL!$E:$Q,COLUMNS(VOL!$E:G),0))</f>
        <v/>
      </c>
      <c r="G64" s="29" t="str">
        <f t="shared" si="4"/>
        <v/>
      </c>
      <c r="I64" s="24" t="str">
        <f>IF($D64="Total",SUM($I$3:$I63),
VLOOKUP($D64,VOL!$E:$Q,COLUMNS(VOL!$E:I),0))</f>
        <v/>
      </c>
      <c r="J64" s="24" t="str">
        <f>IF($D64="Total",SUM($J$3:$J63),
VLOOKUP($D64,VOL!$E:$Q,COLUMNS(VOL!$E:J),0))</f>
        <v/>
      </c>
      <c r="K64" s="29" t="str">
        <f t="shared" si="5"/>
        <v/>
      </c>
      <c r="M64" s="24" t="str">
        <f>IF($D64="Total",SUM($M$3:$M63),
VLOOKUP($D64,VOL!$E:$Q,COLUMNS(VOL!$E:L),0))</f>
        <v/>
      </c>
      <c r="N64" s="24" t="str">
        <f>IF($D64="Total",SUM($N$3:$N63),
VLOOKUP($D64,VOL!$E:$Q,COLUMNS(VOL!$E:M),0))</f>
        <v/>
      </c>
      <c r="O64" s="29" t="str">
        <f t="shared" si="6"/>
        <v/>
      </c>
      <c r="Q64" s="24" t="str">
        <f>IF($D64="Total",SUM($Q$3:$Q63),
VLOOKUP($D64,VOL!$E:$Q,COLUMNS(VOL!$E:O),0))</f>
        <v/>
      </c>
      <c r="R64" s="24" t="str">
        <f>IF($D64="Total",SUM($R$3:$R63),
VLOOKUP($D64,VOL!$E:$Q,COLUMNS(VOL!$E:P),0))</f>
        <v/>
      </c>
      <c r="S64" s="29" t="str">
        <f t="shared" si="7"/>
        <v/>
      </c>
      <c r="T64" s="24">
        <v>61</v>
      </c>
      <c r="U64" s="30" t="str">
        <f>IFERROR(_xlfn.RANK.EQ(Q64,$Q$4:$Q$17,0)+COUNTIF($Q$4:Q64,Q64)-1,"")</f>
        <v/>
      </c>
    </row>
    <row r="65" spans="4:21" x14ac:dyDescent="0.35">
      <c r="D65" s="19" t="str">
        <f>IFERROR(
IF(OR($D64="Total",$D64=""),"",
IF(VOL!$E64="","Total",
IF($B$9="Current Week",INDEX(VOL!$E:$E,MATCH('Sales Volume'!$T65,VOL!$A:$A,0)),
IF($B$9="4 weeks",INDEX(VOL!$E:$E,MATCH('Sales Volume'!$T65,VOL!$B:$B,0)),
IF($B$9="13 weeks",INDEX(VOL!$E:$E,MATCH('Sales Volume'!$T65,VOL!$C:$C,0)),
IF($B$9="12 months",INDEX(VOL!$E:$E,MATCH('Sales Volume'!$T65,VOL!$D:$D,0)),
"")))))),
"")</f>
        <v/>
      </c>
      <c r="E65" s="24" t="str">
        <f>IF($D65="Total",SUM($E$3:$E64),
VLOOKUP($D65,VOL!$E:$Q,COLUMNS(VOL!$E:F),0))</f>
        <v/>
      </c>
      <c r="F65" s="24" t="str">
        <f>IF($D65="Total",SUM($F$3:$F64),
VLOOKUP($D65,VOL!$E:$Q,COLUMNS(VOL!$E:G),0))</f>
        <v/>
      </c>
      <c r="G65" s="29" t="str">
        <f t="shared" si="4"/>
        <v/>
      </c>
      <c r="I65" s="24" t="str">
        <f>IF($D65="Total",SUM($I$3:$I64),
VLOOKUP($D65,VOL!$E:$Q,COLUMNS(VOL!$E:I),0))</f>
        <v/>
      </c>
      <c r="J65" s="24" t="str">
        <f>IF($D65="Total",SUM($J$3:$J64),
VLOOKUP($D65,VOL!$E:$Q,COLUMNS(VOL!$E:J),0))</f>
        <v/>
      </c>
      <c r="K65" s="29" t="str">
        <f t="shared" si="5"/>
        <v/>
      </c>
      <c r="M65" s="24" t="str">
        <f>IF($D65="Total",SUM($M$3:$M64),
VLOOKUP($D65,VOL!$E:$Q,COLUMNS(VOL!$E:L),0))</f>
        <v/>
      </c>
      <c r="N65" s="24" t="str">
        <f>IF($D65="Total",SUM($N$3:$N64),
VLOOKUP($D65,VOL!$E:$Q,COLUMNS(VOL!$E:M),0))</f>
        <v/>
      </c>
      <c r="O65" s="29" t="str">
        <f t="shared" si="6"/>
        <v/>
      </c>
      <c r="Q65" s="24" t="str">
        <f>IF($D65="Total",SUM($Q$3:$Q64),
VLOOKUP($D65,VOL!$E:$Q,COLUMNS(VOL!$E:O),0))</f>
        <v/>
      </c>
      <c r="R65" s="24" t="str">
        <f>IF($D65="Total",SUM($R$3:$R64),
VLOOKUP($D65,VOL!$E:$Q,COLUMNS(VOL!$E:P),0))</f>
        <v/>
      </c>
      <c r="S65" s="29" t="str">
        <f t="shared" si="7"/>
        <v/>
      </c>
      <c r="T65" s="24">
        <v>62</v>
      </c>
      <c r="U65" s="30" t="str">
        <f>IFERROR(_xlfn.RANK.EQ(Q65,$Q$4:$Q$17,0)+COUNTIF($Q$4:Q65,Q65)-1,"")</f>
        <v/>
      </c>
    </row>
    <row r="66" spans="4:21" x14ac:dyDescent="0.35">
      <c r="D66" s="19" t="str">
        <f>IFERROR(
IF(OR($D65="Total",$D65=""),"",
IF(VOL!$E65="","Total",
IF($B$9="Current Week",INDEX(VOL!$E:$E,MATCH('Sales Volume'!$T66,VOL!$A:$A,0)),
IF($B$9="4 weeks",INDEX(VOL!$E:$E,MATCH('Sales Volume'!$T66,VOL!$B:$B,0)),
IF($B$9="13 weeks",INDEX(VOL!$E:$E,MATCH('Sales Volume'!$T66,VOL!$C:$C,0)),
IF($B$9="12 months",INDEX(VOL!$E:$E,MATCH('Sales Volume'!$T66,VOL!$D:$D,0)),
"")))))),
"")</f>
        <v/>
      </c>
      <c r="E66" s="24" t="str">
        <f>IF($D66="Total",SUM($E$3:$E65),
VLOOKUP($D66,VOL!$E:$Q,COLUMNS(VOL!$E:F),0))</f>
        <v/>
      </c>
      <c r="F66" s="24" t="str">
        <f>IF($D66="Total",SUM($F$3:$F65),
VLOOKUP($D66,VOL!$E:$Q,COLUMNS(VOL!$E:G),0))</f>
        <v/>
      </c>
      <c r="G66" s="29" t="str">
        <f t="shared" si="4"/>
        <v/>
      </c>
      <c r="I66" s="24" t="str">
        <f>IF($D66="Total",SUM($I$3:$I65),
VLOOKUP($D66,VOL!$E:$Q,COLUMNS(VOL!$E:I),0))</f>
        <v/>
      </c>
      <c r="J66" s="24" t="str">
        <f>IF($D66="Total",SUM($J$3:$J65),
VLOOKUP($D66,VOL!$E:$Q,COLUMNS(VOL!$E:J),0))</f>
        <v/>
      </c>
      <c r="K66" s="29" t="str">
        <f t="shared" si="5"/>
        <v/>
      </c>
      <c r="M66" s="24" t="str">
        <f>IF($D66="Total",SUM($M$3:$M65),
VLOOKUP($D66,VOL!$E:$Q,COLUMNS(VOL!$E:L),0))</f>
        <v/>
      </c>
      <c r="N66" s="24" t="str">
        <f>IF($D66="Total",SUM($N$3:$N65),
VLOOKUP($D66,VOL!$E:$Q,COLUMNS(VOL!$E:M),0))</f>
        <v/>
      </c>
      <c r="O66" s="29" t="str">
        <f t="shared" si="6"/>
        <v/>
      </c>
      <c r="Q66" s="24" t="str">
        <f>IF($D66="Total",SUM($Q$3:$Q65),
VLOOKUP($D66,VOL!$E:$Q,COLUMNS(VOL!$E:O),0))</f>
        <v/>
      </c>
      <c r="R66" s="24" t="str">
        <f>IF($D66="Total",SUM($R$3:$R65),
VLOOKUP($D66,VOL!$E:$Q,COLUMNS(VOL!$E:P),0))</f>
        <v/>
      </c>
      <c r="S66" s="29" t="str">
        <f t="shared" si="7"/>
        <v/>
      </c>
      <c r="T66" s="24">
        <v>63</v>
      </c>
      <c r="U66" s="30" t="str">
        <f>IFERROR(_xlfn.RANK.EQ(Q66,$Q$4:$Q$17,0)+COUNTIF($Q$4:Q66,Q66)-1,"")</f>
        <v/>
      </c>
    </row>
    <row r="67" spans="4:21" x14ac:dyDescent="0.35">
      <c r="D67" s="19" t="str">
        <f>IFERROR(
IF(OR($D66="Total",$D66=""),"",
IF(VOL!$E66="","Total",
IF($B$9="Current Week",INDEX(VOL!$E:$E,MATCH('Sales Volume'!$T67,VOL!$A:$A,0)),
IF($B$9="4 weeks",INDEX(VOL!$E:$E,MATCH('Sales Volume'!$T67,VOL!$B:$B,0)),
IF($B$9="13 weeks",INDEX(VOL!$E:$E,MATCH('Sales Volume'!$T67,VOL!$C:$C,0)),
IF($B$9="12 months",INDEX(VOL!$E:$E,MATCH('Sales Volume'!$T67,VOL!$D:$D,0)),
"")))))),
"")</f>
        <v/>
      </c>
      <c r="E67" s="24" t="str">
        <f>IF($D67="Total",SUM($E$3:$E66),
VLOOKUP($D67,VOL!$E:$Q,COLUMNS(VOL!$E:F),0))</f>
        <v/>
      </c>
      <c r="F67" s="24" t="str">
        <f>IF($D67="Total",SUM($F$3:$F66),
VLOOKUP($D67,VOL!$E:$Q,COLUMNS(VOL!$E:G),0))</f>
        <v/>
      </c>
      <c r="G67" s="29" t="str">
        <f t="shared" si="4"/>
        <v/>
      </c>
      <c r="I67" s="24" t="str">
        <f>IF($D67="Total",SUM($I$3:$I66),
VLOOKUP($D67,VOL!$E:$Q,COLUMNS(VOL!$E:I),0))</f>
        <v/>
      </c>
      <c r="J67" s="24" t="str">
        <f>IF($D67="Total",SUM($J$3:$J66),
VLOOKUP($D67,VOL!$E:$Q,COLUMNS(VOL!$E:J),0))</f>
        <v/>
      </c>
      <c r="K67" s="29" t="str">
        <f t="shared" si="5"/>
        <v/>
      </c>
      <c r="M67" s="24" t="str">
        <f>IF($D67="Total",SUM($M$3:$M66),
VLOOKUP($D67,VOL!$E:$Q,COLUMNS(VOL!$E:L),0))</f>
        <v/>
      </c>
      <c r="N67" s="24" t="str">
        <f>IF($D67="Total",SUM($N$3:$N66),
VLOOKUP($D67,VOL!$E:$Q,COLUMNS(VOL!$E:M),0))</f>
        <v/>
      </c>
      <c r="O67" s="29" t="str">
        <f t="shared" si="6"/>
        <v/>
      </c>
      <c r="Q67" s="24" t="str">
        <f>IF($D67="Total",SUM($Q$3:$Q66),
VLOOKUP($D67,VOL!$E:$Q,COLUMNS(VOL!$E:O),0))</f>
        <v/>
      </c>
      <c r="R67" s="24" t="str">
        <f>IF($D67="Total",SUM($R$3:$R66),
VLOOKUP($D67,VOL!$E:$Q,COLUMNS(VOL!$E:P),0))</f>
        <v/>
      </c>
      <c r="S67" s="29" t="str">
        <f t="shared" si="7"/>
        <v/>
      </c>
      <c r="T67" s="24">
        <v>64</v>
      </c>
      <c r="U67" s="30" t="str">
        <f>IFERROR(_xlfn.RANK.EQ(Q67,$Q$4:$Q$17,0)+COUNTIF($Q$4:Q67,Q67)-1,"")</f>
        <v/>
      </c>
    </row>
    <row r="68" spans="4:21" x14ac:dyDescent="0.35">
      <c r="D68" s="19" t="str">
        <f>IFERROR(
IF(OR($D67="Total",$D67=""),"",
IF(VOL!$E67="","Total",
IF($B$9="Current Week",INDEX(VOL!$E:$E,MATCH('Sales Volume'!$T68,VOL!$A:$A,0)),
IF($B$9="4 weeks",INDEX(VOL!$E:$E,MATCH('Sales Volume'!$T68,VOL!$B:$B,0)),
IF($B$9="13 weeks",INDEX(VOL!$E:$E,MATCH('Sales Volume'!$T68,VOL!$C:$C,0)),
IF($B$9="12 months",INDEX(VOL!$E:$E,MATCH('Sales Volume'!$T68,VOL!$D:$D,0)),
"")))))),
"")</f>
        <v/>
      </c>
      <c r="E68" s="24" t="str">
        <f>IF($D68="Total",SUM($E$3:$E67),
VLOOKUP($D68,VOL!$E:$Q,COLUMNS(VOL!$E:F),0))</f>
        <v/>
      </c>
      <c r="F68" s="24" t="str">
        <f>IF($D68="Total",SUM($F$3:$F67),
VLOOKUP($D68,VOL!$E:$Q,COLUMNS(VOL!$E:G),0))</f>
        <v/>
      </c>
      <c r="G68" s="29" t="str">
        <f t="shared" si="4"/>
        <v/>
      </c>
      <c r="I68" s="24" t="str">
        <f>IF($D68="Total",SUM($I$3:$I67),
VLOOKUP($D68,VOL!$E:$Q,COLUMNS(VOL!$E:I),0))</f>
        <v/>
      </c>
      <c r="J68" s="24" t="str">
        <f>IF($D68="Total",SUM($J$3:$J67),
VLOOKUP($D68,VOL!$E:$Q,COLUMNS(VOL!$E:J),0))</f>
        <v/>
      </c>
      <c r="K68" s="29" t="str">
        <f t="shared" si="5"/>
        <v/>
      </c>
      <c r="M68" s="24" t="str">
        <f>IF($D68="Total",SUM($M$3:$M67),
VLOOKUP($D68,VOL!$E:$Q,COLUMNS(VOL!$E:L),0))</f>
        <v/>
      </c>
      <c r="N68" s="24" t="str">
        <f>IF($D68="Total",SUM($N$3:$N67),
VLOOKUP($D68,VOL!$E:$Q,COLUMNS(VOL!$E:M),0))</f>
        <v/>
      </c>
      <c r="O68" s="29" t="str">
        <f t="shared" si="6"/>
        <v/>
      </c>
      <c r="Q68" s="24" t="str">
        <f>IF($D68="Total",SUM($Q$3:$Q67),
VLOOKUP($D68,VOL!$E:$Q,COLUMNS(VOL!$E:O),0))</f>
        <v/>
      </c>
      <c r="R68" s="24" t="str">
        <f>IF($D68="Total",SUM($R$3:$R67),
VLOOKUP($D68,VOL!$E:$Q,COLUMNS(VOL!$E:P),0))</f>
        <v/>
      </c>
      <c r="S68" s="29" t="str">
        <f t="shared" si="7"/>
        <v/>
      </c>
      <c r="T68" s="24">
        <v>65</v>
      </c>
      <c r="U68" s="30" t="str">
        <f>IFERROR(_xlfn.RANK.EQ(Q68,$Q$4:$Q$17,0)+COUNTIF($Q$4:Q68,Q68)-1,"")</f>
        <v/>
      </c>
    </row>
    <row r="69" spans="4:21" x14ac:dyDescent="0.35">
      <c r="D69" s="19" t="str">
        <f>IFERROR(
IF(OR($D68="Total",$D68=""),"",
IF(VOL!$E68="","Total",
IF($B$9="Current Week",INDEX(VOL!$E:$E,MATCH('Sales Volume'!$T69,VOL!$A:$A,0)),
IF($B$9="4 weeks",INDEX(VOL!$E:$E,MATCH('Sales Volume'!$T69,VOL!$B:$B,0)),
IF($B$9="13 weeks",INDEX(VOL!$E:$E,MATCH('Sales Volume'!$T69,VOL!$C:$C,0)),
IF($B$9="12 months",INDEX(VOL!$E:$E,MATCH('Sales Volume'!$T69,VOL!$D:$D,0)),
"")))))),
"")</f>
        <v/>
      </c>
      <c r="E69" s="24" t="str">
        <f>IF($D69="Total",SUM($E$3:$E68),
VLOOKUP($D69,VOL!$E:$Q,COLUMNS(VOL!$E:F),0))</f>
        <v/>
      </c>
      <c r="F69" s="24" t="str">
        <f>IF($D69="Total",SUM($F$3:$F68),
VLOOKUP($D69,VOL!$E:$Q,COLUMNS(VOL!$E:G),0))</f>
        <v/>
      </c>
      <c r="G69" s="29" t="str">
        <f t="shared" ref="G69:G103" si="13">IFERROR((E69-F69)/F69,"")</f>
        <v/>
      </c>
      <c r="I69" s="24" t="str">
        <f>IF($D69="Total",SUM($I$3:$I68),
VLOOKUP($D69,VOL!$E:$Q,COLUMNS(VOL!$E:I),0))</f>
        <v/>
      </c>
      <c r="J69" s="24" t="str">
        <f>IF($D69="Total",SUM($J$3:$J68),
VLOOKUP($D69,VOL!$E:$Q,COLUMNS(VOL!$E:J),0))</f>
        <v/>
      </c>
      <c r="K69" s="29" t="str">
        <f t="shared" ref="K69:K103" si="14">IFERROR((I69-J69)/J69,"")</f>
        <v/>
      </c>
      <c r="M69" s="24" t="str">
        <f>IF($D69="Total",SUM($M$3:$M68),
VLOOKUP($D69,VOL!$E:$Q,COLUMNS(VOL!$E:L),0))</f>
        <v/>
      </c>
      <c r="N69" s="24" t="str">
        <f>IF($D69="Total",SUM($N$3:$N68),
VLOOKUP($D69,VOL!$E:$Q,COLUMNS(VOL!$E:M),0))</f>
        <v/>
      </c>
      <c r="O69" s="29" t="str">
        <f t="shared" ref="O69:O103" si="15">IFERROR((M69-N69)/N69,"")</f>
        <v/>
      </c>
      <c r="Q69" s="24" t="str">
        <f>IF($D69="Total",SUM($Q$3:$Q68),
VLOOKUP($D69,VOL!$E:$Q,COLUMNS(VOL!$E:O),0))</f>
        <v/>
      </c>
      <c r="R69" s="24" t="str">
        <f>IF($D69="Total",SUM($R$3:$R68),
VLOOKUP($D69,VOL!$E:$Q,COLUMNS(VOL!$E:P),0))</f>
        <v/>
      </c>
      <c r="S69" s="29" t="str">
        <f t="shared" ref="S69:S103" si="16">IFERROR((Q69-R69)/R69,"")</f>
        <v/>
      </c>
      <c r="T69" s="24">
        <v>66</v>
      </c>
      <c r="U69" s="30" t="str">
        <f>IFERROR(_xlfn.RANK.EQ(Q69,$Q$4:$Q$17,0)+COUNTIF($Q$4:Q69,Q69)-1,"")</f>
        <v/>
      </c>
    </row>
    <row r="70" spans="4:21" x14ac:dyDescent="0.35">
      <c r="D70" s="19" t="str">
        <f>IFERROR(
IF(OR($D69="Total",$D69=""),"",
IF(VOL!$E69="","Total",
IF($B$9="Current Week",INDEX(VOL!$E:$E,MATCH('Sales Volume'!$T70,VOL!$A:$A,0)),
IF($B$9="4 weeks",INDEX(VOL!$E:$E,MATCH('Sales Volume'!$T70,VOL!$B:$B,0)),
IF($B$9="13 weeks",INDEX(VOL!$E:$E,MATCH('Sales Volume'!$T70,VOL!$C:$C,0)),
IF($B$9="12 months",INDEX(VOL!$E:$E,MATCH('Sales Volume'!$T70,VOL!$D:$D,0)),
"")))))),
"")</f>
        <v/>
      </c>
      <c r="E70" s="24" t="str">
        <f>IF($D70="Total",SUM($E$3:$E69),
VLOOKUP($D70,VOL!$E:$Q,COLUMNS(VOL!$E:F),0))</f>
        <v/>
      </c>
      <c r="F70" s="24" t="str">
        <f>IF($D70="Total",SUM($F$3:$F69),
VLOOKUP($D70,VOL!$E:$Q,COLUMNS(VOL!$E:G),0))</f>
        <v/>
      </c>
      <c r="G70" s="29" t="str">
        <f t="shared" si="13"/>
        <v/>
      </c>
      <c r="I70" s="24" t="str">
        <f>IF($D70="Total",SUM($I$3:$I69),
VLOOKUP($D70,VOL!$E:$Q,COLUMNS(VOL!$E:I),0))</f>
        <v/>
      </c>
      <c r="J70" s="24" t="str">
        <f>IF($D70="Total",SUM($J$3:$J69),
VLOOKUP($D70,VOL!$E:$Q,COLUMNS(VOL!$E:J),0))</f>
        <v/>
      </c>
      <c r="K70" s="29" t="str">
        <f t="shared" si="14"/>
        <v/>
      </c>
      <c r="M70" s="24" t="str">
        <f>IF($D70="Total",SUM($M$3:$M69),
VLOOKUP($D70,VOL!$E:$Q,COLUMNS(VOL!$E:L),0))</f>
        <v/>
      </c>
      <c r="N70" s="24" t="str">
        <f>IF($D70="Total",SUM($N$3:$N69),
VLOOKUP($D70,VOL!$E:$Q,COLUMNS(VOL!$E:M),0))</f>
        <v/>
      </c>
      <c r="O70" s="29" t="str">
        <f t="shared" si="15"/>
        <v/>
      </c>
      <c r="Q70" s="24" t="str">
        <f>IF($D70="Total",SUM($Q$3:$Q69),
VLOOKUP($D70,VOL!$E:$Q,COLUMNS(VOL!$E:O),0))</f>
        <v/>
      </c>
      <c r="R70" s="24" t="str">
        <f>IF($D70="Total",SUM($R$3:$R69),
VLOOKUP($D70,VOL!$E:$Q,COLUMNS(VOL!$E:P),0))</f>
        <v/>
      </c>
      <c r="S70" s="29" t="str">
        <f t="shared" si="16"/>
        <v/>
      </c>
      <c r="T70" s="24">
        <v>67</v>
      </c>
      <c r="U70" s="30" t="str">
        <f>IFERROR(_xlfn.RANK.EQ(Q70,$Q$4:$Q$17,0)+COUNTIF($Q$4:Q70,Q70)-1,"")</f>
        <v/>
      </c>
    </row>
    <row r="71" spans="4:21" x14ac:dyDescent="0.35">
      <c r="D71" s="19" t="str">
        <f>IFERROR(
IF(OR($D70="Total",$D70=""),"",
IF(VOL!$E70="","Total",
IF($B$9="Current Week",INDEX(VOL!$E:$E,MATCH('Sales Volume'!$T71,VOL!$A:$A,0)),
IF($B$9="4 weeks",INDEX(VOL!$E:$E,MATCH('Sales Volume'!$T71,VOL!$B:$B,0)),
IF($B$9="13 weeks",INDEX(VOL!$E:$E,MATCH('Sales Volume'!$T71,VOL!$C:$C,0)),
IF($B$9="12 months",INDEX(VOL!$E:$E,MATCH('Sales Volume'!$T71,VOL!$D:$D,0)),
"")))))),
"")</f>
        <v/>
      </c>
      <c r="E71" s="24" t="str">
        <f>IF($D71="Total",SUM($E$3:$E70),
VLOOKUP($D71,VOL!$E:$Q,COLUMNS(VOL!$E:F),0))</f>
        <v/>
      </c>
      <c r="F71" s="24" t="str">
        <f>IF($D71="Total",SUM($F$3:$F70),
VLOOKUP($D71,VOL!$E:$Q,COLUMNS(VOL!$E:G),0))</f>
        <v/>
      </c>
      <c r="G71" s="29" t="str">
        <f t="shared" si="13"/>
        <v/>
      </c>
      <c r="I71" s="24" t="str">
        <f>IF($D71="Total",SUM($I$3:$I70),
VLOOKUP($D71,VOL!$E:$Q,COLUMNS(VOL!$E:I),0))</f>
        <v/>
      </c>
      <c r="J71" s="24" t="str">
        <f>IF($D71="Total",SUM($J$3:$J70),
VLOOKUP($D71,VOL!$E:$Q,COLUMNS(VOL!$E:J),0))</f>
        <v/>
      </c>
      <c r="K71" s="29" t="str">
        <f t="shared" si="14"/>
        <v/>
      </c>
      <c r="M71" s="24" t="str">
        <f>IF($D71="Total",SUM($M$3:$M70),
VLOOKUP($D71,VOL!$E:$Q,COLUMNS(VOL!$E:L),0))</f>
        <v/>
      </c>
      <c r="N71" s="24" t="str">
        <f>IF($D71="Total",SUM($N$3:$N70),
VLOOKUP($D71,VOL!$E:$Q,COLUMNS(VOL!$E:M),0))</f>
        <v/>
      </c>
      <c r="O71" s="29" t="str">
        <f t="shared" si="15"/>
        <v/>
      </c>
      <c r="Q71" s="24" t="str">
        <f>IF($D71="Total",SUM($Q$3:$Q70),
VLOOKUP($D71,VOL!$E:$Q,COLUMNS(VOL!$E:O),0))</f>
        <v/>
      </c>
      <c r="R71" s="24" t="str">
        <f>IF($D71="Total",SUM($R$3:$R70),
VLOOKUP($D71,VOL!$E:$Q,COLUMNS(VOL!$E:P),0))</f>
        <v/>
      </c>
      <c r="S71" s="29" t="str">
        <f t="shared" si="16"/>
        <v/>
      </c>
      <c r="T71" s="24">
        <v>68</v>
      </c>
      <c r="U71" s="30" t="str">
        <f>IFERROR(_xlfn.RANK.EQ(Q71,$Q$4:$Q$17,0)+COUNTIF($Q$4:Q71,Q71)-1,"")</f>
        <v/>
      </c>
    </row>
    <row r="72" spans="4:21" x14ac:dyDescent="0.35">
      <c r="D72" s="19" t="str">
        <f>IFERROR(
IF(OR($D71="Total",$D71=""),"",
IF(VOL!$E71="","Total",
IF($B$9="Current Week",INDEX(VOL!$E:$E,MATCH('Sales Volume'!$T72,VOL!$A:$A,0)),
IF($B$9="4 weeks",INDEX(VOL!$E:$E,MATCH('Sales Volume'!$T72,VOL!$B:$B,0)),
IF($B$9="13 weeks",INDEX(VOL!$E:$E,MATCH('Sales Volume'!$T72,VOL!$C:$C,0)),
IF($B$9="12 months",INDEX(VOL!$E:$E,MATCH('Sales Volume'!$T72,VOL!$D:$D,0)),
"")))))),
"")</f>
        <v/>
      </c>
      <c r="E72" s="24" t="str">
        <f>IF($D72="Total",SUM($E$3:$E71),
VLOOKUP($D72,VOL!$E:$Q,COLUMNS(VOL!$E:F),0))</f>
        <v/>
      </c>
      <c r="F72" s="24" t="str">
        <f>IF($D72="Total",SUM($F$3:$F71),
VLOOKUP($D72,VOL!$E:$Q,COLUMNS(VOL!$E:G),0))</f>
        <v/>
      </c>
      <c r="G72" s="29" t="str">
        <f t="shared" si="13"/>
        <v/>
      </c>
      <c r="I72" s="24" t="str">
        <f>IF($D72="Total",SUM($I$3:$I71),
VLOOKUP($D72,VOL!$E:$Q,COLUMNS(VOL!$E:I),0))</f>
        <v/>
      </c>
      <c r="J72" s="24" t="str">
        <f>IF($D72="Total",SUM($J$3:$J71),
VLOOKUP($D72,VOL!$E:$Q,COLUMNS(VOL!$E:J),0))</f>
        <v/>
      </c>
      <c r="K72" s="29" t="str">
        <f t="shared" si="14"/>
        <v/>
      </c>
      <c r="M72" s="24" t="str">
        <f>IF($D72="Total",SUM($M$3:$M71),
VLOOKUP($D72,VOL!$E:$Q,COLUMNS(VOL!$E:L),0))</f>
        <v/>
      </c>
      <c r="N72" s="24" t="str">
        <f>IF($D72="Total",SUM($N$3:$N71),
VLOOKUP($D72,VOL!$E:$Q,COLUMNS(VOL!$E:M),0))</f>
        <v/>
      </c>
      <c r="O72" s="29" t="str">
        <f t="shared" si="15"/>
        <v/>
      </c>
      <c r="Q72" s="24" t="str">
        <f>IF($D72="Total",SUM($Q$3:$Q71),
VLOOKUP($D72,VOL!$E:$Q,COLUMNS(VOL!$E:O),0))</f>
        <v/>
      </c>
      <c r="R72" s="24" t="str">
        <f>IF($D72="Total",SUM($R$3:$R71),
VLOOKUP($D72,VOL!$E:$Q,COLUMNS(VOL!$E:P),0))</f>
        <v/>
      </c>
      <c r="S72" s="29" t="str">
        <f t="shared" si="16"/>
        <v/>
      </c>
      <c r="T72" s="24">
        <v>69</v>
      </c>
      <c r="U72" s="30" t="str">
        <f>IFERROR(_xlfn.RANK.EQ(Q72,$Q$4:$Q$17,0)+COUNTIF($Q$4:Q72,Q72)-1,"")</f>
        <v/>
      </c>
    </row>
    <row r="73" spans="4:21" x14ac:dyDescent="0.35">
      <c r="D73" s="19" t="str">
        <f>IFERROR(
IF(OR($D72="Total",$D72=""),"",
IF(VOL!$E72="","Total",
IF($B$9="Current Week",INDEX(VOL!$E:$E,MATCH('Sales Volume'!$T73,VOL!$A:$A,0)),
IF($B$9="4 weeks",INDEX(VOL!$E:$E,MATCH('Sales Volume'!$T73,VOL!$B:$B,0)),
IF($B$9="13 weeks",INDEX(VOL!$E:$E,MATCH('Sales Volume'!$T73,VOL!$C:$C,0)),
IF($B$9="12 months",INDEX(VOL!$E:$E,MATCH('Sales Volume'!$T73,VOL!$D:$D,0)),
"")))))),
"")</f>
        <v/>
      </c>
      <c r="E73" s="24" t="str">
        <f>IF($D73="Total",SUM($E$3:$E72),
VLOOKUP($D73,VOL!$E:$Q,COLUMNS(VOL!$E:F),0))</f>
        <v/>
      </c>
      <c r="F73" s="24" t="str">
        <f>IF($D73="Total",SUM($F$3:$F72),
VLOOKUP($D73,VOL!$E:$Q,COLUMNS(VOL!$E:G),0))</f>
        <v/>
      </c>
      <c r="G73" s="29" t="str">
        <f t="shared" si="13"/>
        <v/>
      </c>
      <c r="I73" s="24" t="str">
        <f>IF($D73="Total",SUM($I$3:$I72),
VLOOKUP($D73,VOL!$E:$Q,COLUMNS(VOL!$E:I),0))</f>
        <v/>
      </c>
      <c r="J73" s="24" t="str">
        <f>IF($D73="Total",SUM($J$3:$J72),
VLOOKUP($D73,VOL!$E:$Q,COLUMNS(VOL!$E:J),0))</f>
        <v/>
      </c>
      <c r="K73" s="29" t="str">
        <f t="shared" si="14"/>
        <v/>
      </c>
      <c r="M73" s="24" t="str">
        <f>IF($D73="Total",SUM($M$3:$M72),
VLOOKUP($D73,VOL!$E:$Q,COLUMNS(VOL!$E:L),0))</f>
        <v/>
      </c>
      <c r="N73" s="24" t="str">
        <f>IF($D73="Total",SUM($N$3:$N72),
VLOOKUP($D73,VOL!$E:$Q,COLUMNS(VOL!$E:M),0))</f>
        <v/>
      </c>
      <c r="O73" s="29" t="str">
        <f t="shared" si="15"/>
        <v/>
      </c>
      <c r="Q73" s="24" t="str">
        <f>IF($D73="Total",SUM($Q$3:$Q72),
VLOOKUP($D73,VOL!$E:$Q,COLUMNS(VOL!$E:O),0))</f>
        <v/>
      </c>
      <c r="R73" s="24" t="str">
        <f>IF($D73="Total",SUM($R$3:$R72),
VLOOKUP($D73,VOL!$E:$Q,COLUMNS(VOL!$E:P),0))</f>
        <v/>
      </c>
      <c r="S73" s="29" t="str">
        <f t="shared" si="16"/>
        <v/>
      </c>
      <c r="T73" s="24">
        <v>70</v>
      </c>
      <c r="U73" s="30" t="str">
        <f>IFERROR(_xlfn.RANK.EQ(Q73,$Q$4:$Q$17,0)+COUNTIF($Q$4:Q73,Q73)-1,"")</f>
        <v/>
      </c>
    </row>
    <row r="74" spans="4:21" x14ac:dyDescent="0.35">
      <c r="D74" s="19" t="str">
        <f>IFERROR(
IF(OR($D73="Total",$D73=""),"",
IF(VOL!$E73="","Total",
IF($B$9="Current Week",INDEX(VOL!$E:$E,MATCH('Sales Volume'!$T74,VOL!$A:$A,0)),
IF($B$9="4 weeks",INDEX(VOL!$E:$E,MATCH('Sales Volume'!$T74,VOL!$B:$B,0)),
IF($B$9="13 weeks",INDEX(VOL!$E:$E,MATCH('Sales Volume'!$T74,VOL!$C:$C,0)),
IF($B$9="12 months",INDEX(VOL!$E:$E,MATCH('Sales Volume'!$T74,VOL!$D:$D,0)),
"")))))),
"")</f>
        <v/>
      </c>
      <c r="E74" s="24" t="str">
        <f>IF($D74="Total",SUM($E$3:$E73),
VLOOKUP($D74,VOL!$E:$Q,COLUMNS(VOL!$E:F),0))</f>
        <v/>
      </c>
      <c r="F74" s="24" t="str">
        <f>IF($D74="Total",SUM($F$3:$F73),
VLOOKUP($D74,VOL!$E:$Q,COLUMNS(VOL!$E:G),0))</f>
        <v/>
      </c>
      <c r="G74" s="29" t="str">
        <f t="shared" si="13"/>
        <v/>
      </c>
      <c r="I74" s="24" t="str">
        <f>IF($D74="Total",SUM($I$3:$I73),
VLOOKUP($D74,VOL!$E:$Q,COLUMNS(VOL!$E:I),0))</f>
        <v/>
      </c>
      <c r="J74" s="24" t="str">
        <f>IF($D74="Total",SUM($J$3:$J73),
VLOOKUP($D74,VOL!$E:$Q,COLUMNS(VOL!$E:J),0))</f>
        <v/>
      </c>
      <c r="K74" s="29" t="str">
        <f t="shared" si="14"/>
        <v/>
      </c>
      <c r="M74" s="24" t="str">
        <f>IF($D74="Total",SUM($M$3:$M73),
VLOOKUP($D74,VOL!$E:$Q,COLUMNS(VOL!$E:L),0))</f>
        <v/>
      </c>
      <c r="N74" s="24" t="str">
        <f>IF($D74="Total",SUM($N$3:$N73),
VLOOKUP($D74,VOL!$E:$Q,COLUMNS(VOL!$E:M),0))</f>
        <v/>
      </c>
      <c r="O74" s="29" t="str">
        <f t="shared" si="15"/>
        <v/>
      </c>
      <c r="Q74" s="24" t="str">
        <f>IF($D74="Total",SUM($Q$3:$Q73),
VLOOKUP($D74,VOL!$E:$Q,COLUMNS(VOL!$E:O),0))</f>
        <v/>
      </c>
      <c r="R74" s="24" t="str">
        <f>IF($D74="Total",SUM($R$3:$R73),
VLOOKUP($D74,VOL!$E:$Q,COLUMNS(VOL!$E:P),0))</f>
        <v/>
      </c>
      <c r="S74" s="29" t="str">
        <f t="shared" si="16"/>
        <v/>
      </c>
      <c r="T74" s="24">
        <v>71</v>
      </c>
      <c r="U74" s="30" t="str">
        <f>IFERROR(_xlfn.RANK.EQ(Q74,$Q$4:$Q$17,0)+COUNTIF($Q$4:Q74,Q74)-1,"")</f>
        <v/>
      </c>
    </row>
    <row r="75" spans="4:21" x14ac:dyDescent="0.35">
      <c r="D75" s="19" t="str">
        <f>IFERROR(
IF(OR($D74="Total",$D74=""),"",
IF(VOL!$E74="","Total",
IF($B$9="Current Week",INDEX(VOL!$E:$E,MATCH('Sales Volume'!$T75,VOL!$A:$A,0)),
IF($B$9="4 weeks",INDEX(VOL!$E:$E,MATCH('Sales Volume'!$T75,VOL!$B:$B,0)),
IF($B$9="13 weeks",INDEX(VOL!$E:$E,MATCH('Sales Volume'!$T75,VOL!$C:$C,0)),
IF($B$9="12 months",INDEX(VOL!$E:$E,MATCH('Sales Volume'!$T75,VOL!$D:$D,0)),
"")))))),
"")</f>
        <v/>
      </c>
      <c r="E75" s="24" t="str">
        <f>IF($D75="Total",SUM($E$3:$E74),
VLOOKUP($D75,VOL!$E:$Q,COLUMNS(VOL!$E:F),0))</f>
        <v/>
      </c>
      <c r="F75" s="24" t="str">
        <f>IF($D75="Total",SUM($F$3:$F74),
VLOOKUP($D75,VOL!$E:$Q,COLUMNS(VOL!$E:G),0))</f>
        <v/>
      </c>
      <c r="G75" s="29" t="str">
        <f t="shared" si="13"/>
        <v/>
      </c>
      <c r="I75" s="24" t="str">
        <f>IF($D75="Total",SUM($I$3:$I74),
VLOOKUP($D75,VOL!$E:$Q,COLUMNS(VOL!$E:I),0))</f>
        <v/>
      </c>
      <c r="J75" s="24" t="str">
        <f>IF($D75="Total",SUM($J$3:$J74),
VLOOKUP($D75,VOL!$E:$Q,COLUMNS(VOL!$E:J),0))</f>
        <v/>
      </c>
      <c r="K75" s="29" t="str">
        <f t="shared" si="14"/>
        <v/>
      </c>
      <c r="M75" s="24" t="str">
        <f>IF($D75="Total",SUM($M$3:$M74),
VLOOKUP($D75,VOL!$E:$Q,COLUMNS(VOL!$E:L),0))</f>
        <v/>
      </c>
      <c r="N75" s="24" t="str">
        <f>IF($D75="Total",SUM($N$3:$N74),
VLOOKUP($D75,VOL!$E:$Q,COLUMNS(VOL!$E:M),0))</f>
        <v/>
      </c>
      <c r="O75" s="29" t="str">
        <f t="shared" si="15"/>
        <v/>
      </c>
      <c r="Q75" s="24" t="str">
        <f>IF($D75="Total",SUM($Q$3:$Q74),
VLOOKUP($D75,VOL!$E:$Q,COLUMNS(VOL!$E:O),0))</f>
        <v/>
      </c>
      <c r="R75" s="24" t="str">
        <f>IF($D75="Total",SUM($R$3:$R74),
VLOOKUP($D75,VOL!$E:$Q,COLUMNS(VOL!$E:P),0))</f>
        <v/>
      </c>
      <c r="S75" s="29" t="str">
        <f t="shared" si="16"/>
        <v/>
      </c>
      <c r="T75" s="24">
        <v>72</v>
      </c>
      <c r="U75" s="30" t="str">
        <f>IFERROR(_xlfn.RANK.EQ(Q75,$Q$4:$Q$17,0)+COUNTIF($Q$4:Q75,Q75)-1,"")</f>
        <v/>
      </c>
    </row>
    <row r="76" spans="4:21" x14ac:dyDescent="0.35">
      <c r="D76" s="19" t="str">
        <f>IFERROR(
IF(OR($D75="Total",$D75=""),"",
IF(VOL!$E75="","Total",
IF($B$9="Current Week",INDEX(VOL!$E:$E,MATCH('Sales Volume'!$T76,VOL!$A:$A,0)),
IF($B$9="4 weeks",INDEX(VOL!$E:$E,MATCH('Sales Volume'!$T76,VOL!$B:$B,0)),
IF($B$9="13 weeks",INDEX(VOL!$E:$E,MATCH('Sales Volume'!$T76,VOL!$C:$C,0)),
IF($B$9="12 months",INDEX(VOL!$E:$E,MATCH('Sales Volume'!$T76,VOL!$D:$D,0)),
"")))))),
"")</f>
        <v/>
      </c>
      <c r="E76" s="24" t="str">
        <f>IF($D76="Total",SUM($E$3:$E75),
VLOOKUP($D76,VOL!$E:$Q,COLUMNS(VOL!$E:F),0))</f>
        <v/>
      </c>
      <c r="F76" s="24" t="str">
        <f>IF($D76="Total",SUM($F$3:$F75),
VLOOKUP($D76,VOL!$E:$Q,COLUMNS(VOL!$E:G),0))</f>
        <v/>
      </c>
      <c r="G76" s="29" t="str">
        <f t="shared" si="13"/>
        <v/>
      </c>
      <c r="I76" s="24" t="str">
        <f>IF($D76="Total",SUM($I$3:$I75),
VLOOKUP($D76,VOL!$E:$Q,COLUMNS(VOL!$E:I),0))</f>
        <v/>
      </c>
      <c r="J76" s="24" t="str">
        <f>IF($D76="Total",SUM($J$3:$J75),
VLOOKUP($D76,VOL!$E:$Q,COLUMNS(VOL!$E:J),0))</f>
        <v/>
      </c>
      <c r="K76" s="29" t="str">
        <f t="shared" si="14"/>
        <v/>
      </c>
      <c r="M76" s="24" t="str">
        <f>IF($D76="Total",SUM($M$3:$M75),
VLOOKUP($D76,VOL!$E:$Q,COLUMNS(VOL!$E:L),0))</f>
        <v/>
      </c>
      <c r="N76" s="24" t="str">
        <f>IF($D76="Total",SUM($N$3:$N75),
VLOOKUP($D76,VOL!$E:$Q,COLUMNS(VOL!$E:M),0))</f>
        <v/>
      </c>
      <c r="O76" s="29" t="str">
        <f t="shared" si="15"/>
        <v/>
      </c>
      <c r="Q76" s="24" t="str">
        <f>IF($D76="Total",SUM($Q$3:$Q75),
VLOOKUP($D76,VOL!$E:$Q,COLUMNS(VOL!$E:O),0))</f>
        <v/>
      </c>
      <c r="R76" s="24" t="str">
        <f>IF($D76="Total",SUM($R$3:$R75),
VLOOKUP($D76,VOL!$E:$Q,COLUMNS(VOL!$E:P),0))</f>
        <v/>
      </c>
      <c r="S76" s="29" t="str">
        <f t="shared" si="16"/>
        <v/>
      </c>
      <c r="T76" s="24">
        <v>73</v>
      </c>
      <c r="U76" s="30" t="str">
        <f>IFERROR(_xlfn.RANK.EQ(Q76,$Q$4:$Q$17,0)+COUNTIF($Q$4:Q76,Q76)-1,"")</f>
        <v/>
      </c>
    </row>
    <row r="77" spans="4:21" x14ac:dyDescent="0.35">
      <c r="D77" s="19" t="str">
        <f>IFERROR(
IF(OR($D76="Total",$D76=""),"",
IF(VOL!$E76="","Total",
IF($B$9="Current Week",INDEX(VOL!$E:$E,MATCH('Sales Volume'!$T77,VOL!$A:$A,0)),
IF($B$9="4 weeks",INDEX(VOL!$E:$E,MATCH('Sales Volume'!$T77,VOL!$B:$B,0)),
IF($B$9="13 weeks",INDEX(VOL!$E:$E,MATCH('Sales Volume'!$T77,VOL!$C:$C,0)),
IF($B$9="12 months",INDEX(VOL!$E:$E,MATCH('Sales Volume'!$T77,VOL!$D:$D,0)),
"")))))),
"")</f>
        <v/>
      </c>
      <c r="E77" s="24" t="str">
        <f>IF($D77="Total",SUM($E$3:$E76),
VLOOKUP($D77,VOL!$E:$Q,COLUMNS(VOL!$E:F),0))</f>
        <v/>
      </c>
      <c r="F77" s="24" t="str">
        <f>IF($D77="Total",SUM($F$3:$F76),
VLOOKUP($D77,VOL!$E:$Q,COLUMNS(VOL!$E:G),0))</f>
        <v/>
      </c>
      <c r="G77" s="29" t="str">
        <f t="shared" si="13"/>
        <v/>
      </c>
      <c r="I77" s="24" t="str">
        <f>IF($D77="Total",SUM($I$3:$I76),
VLOOKUP($D77,VOL!$E:$Q,COLUMNS(VOL!$E:I),0))</f>
        <v/>
      </c>
      <c r="J77" s="24" t="str">
        <f>IF($D77="Total",SUM($J$3:$J76),
VLOOKUP($D77,VOL!$E:$Q,COLUMNS(VOL!$E:J),0))</f>
        <v/>
      </c>
      <c r="K77" s="29" t="str">
        <f t="shared" si="14"/>
        <v/>
      </c>
      <c r="M77" s="24" t="str">
        <f>IF($D77="Total",SUM($M$3:$M76),
VLOOKUP($D77,VOL!$E:$Q,COLUMNS(VOL!$E:L),0))</f>
        <v/>
      </c>
      <c r="N77" s="24" t="str">
        <f>IF($D77="Total",SUM($N$3:$N76),
VLOOKUP($D77,VOL!$E:$Q,COLUMNS(VOL!$E:M),0))</f>
        <v/>
      </c>
      <c r="O77" s="29" t="str">
        <f t="shared" si="15"/>
        <v/>
      </c>
      <c r="Q77" s="24" t="str">
        <f>IF($D77="Total",SUM($Q$3:$Q76),
VLOOKUP($D77,VOL!$E:$Q,COLUMNS(VOL!$E:O),0))</f>
        <v/>
      </c>
      <c r="R77" s="24" t="str">
        <f>IF($D77="Total",SUM($R$3:$R76),
VLOOKUP($D77,VOL!$E:$Q,COLUMNS(VOL!$E:P),0))</f>
        <v/>
      </c>
      <c r="S77" s="29" t="str">
        <f t="shared" si="16"/>
        <v/>
      </c>
      <c r="T77" s="24">
        <v>74</v>
      </c>
      <c r="U77" s="30" t="str">
        <f>IFERROR(_xlfn.RANK.EQ(Q77,$Q$4:$Q$17,0)+COUNTIF($Q$4:Q77,Q77)-1,"")</f>
        <v/>
      </c>
    </row>
    <row r="78" spans="4:21" x14ac:dyDescent="0.35">
      <c r="D78" s="19" t="str">
        <f>IFERROR(
IF(OR($D77="Total",$D77=""),"",
IF(VOL!$E77="","Total",
IF($B$9="Current Week",INDEX(VOL!$E:$E,MATCH('Sales Volume'!$T78,VOL!$A:$A,0)),
IF($B$9="4 weeks",INDEX(VOL!$E:$E,MATCH('Sales Volume'!$T78,VOL!$B:$B,0)),
IF($B$9="13 weeks",INDEX(VOL!$E:$E,MATCH('Sales Volume'!$T78,VOL!$C:$C,0)),
IF($B$9="12 months",INDEX(VOL!$E:$E,MATCH('Sales Volume'!$T78,VOL!$D:$D,0)),
"")))))),
"")</f>
        <v/>
      </c>
      <c r="E78" s="24" t="str">
        <f>IF($D78="Total",SUM($E$3:$E77),
VLOOKUP($D78,VOL!$E:$Q,COLUMNS(VOL!$E:F),0))</f>
        <v/>
      </c>
      <c r="F78" s="24" t="str">
        <f>IF($D78="Total",SUM($F$3:$F77),
VLOOKUP($D78,VOL!$E:$Q,COLUMNS(VOL!$E:G),0))</f>
        <v/>
      </c>
      <c r="G78" s="29" t="str">
        <f t="shared" si="13"/>
        <v/>
      </c>
      <c r="I78" s="24" t="str">
        <f>IF($D78="Total",SUM($I$3:$I77),
VLOOKUP($D78,VOL!$E:$Q,COLUMNS(VOL!$E:I),0))</f>
        <v/>
      </c>
      <c r="J78" s="24" t="str">
        <f>IF($D78="Total",SUM($J$3:$J77),
VLOOKUP($D78,VOL!$E:$Q,COLUMNS(VOL!$E:J),0))</f>
        <v/>
      </c>
      <c r="K78" s="29" t="str">
        <f t="shared" si="14"/>
        <v/>
      </c>
      <c r="M78" s="24" t="str">
        <f>IF($D78="Total",SUM($M$3:$M77),
VLOOKUP($D78,VOL!$E:$Q,COLUMNS(VOL!$E:L),0))</f>
        <v/>
      </c>
      <c r="N78" s="24" t="str">
        <f>IF($D78="Total",SUM($N$3:$N77),
VLOOKUP($D78,VOL!$E:$Q,COLUMNS(VOL!$E:M),0))</f>
        <v/>
      </c>
      <c r="O78" s="29" t="str">
        <f t="shared" si="15"/>
        <v/>
      </c>
      <c r="Q78" s="24" t="str">
        <f>IF($D78="Total",SUM($Q$3:$Q77),
VLOOKUP($D78,VOL!$E:$Q,COLUMNS(VOL!$E:O),0))</f>
        <v/>
      </c>
      <c r="R78" s="24" t="str">
        <f>IF($D78="Total",SUM($R$3:$R77),
VLOOKUP($D78,VOL!$E:$Q,COLUMNS(VOL!$E:P),0))</f>
        <v/>
      </c>
      <c r="S78" s="29" t="str">
        <f t="shared" si="16"/>
        <v/>
      </c>
      <c r="T78" s="24">
        <v>75</v>
      </c>
      <c r="U78" s="30" t="str">
        <f>IFERROR(_xlfn.RANK.EQ(Q78,$Q$4:$Q$17,0)+COUNTIF($Q$4:Q78,Q78)-1,"")</f>
        <v/>
      </c>
    </row>
    <row r="79" spans="4:21" x14ac:dyDescent="0.35">
      <c r="D79" s="19" t="str">
        <f>IFERROR(
IF(OR($D78="Total",$D78=""),"",
IF(VOL!$E78="","Total",
IF($B$9="Current Week",INDEX(VOL!$E:$E,MATCH('Sales Volume'!$T79,VOL!$A:$A,0)),
IF($B$9="4 weeks",INDEX(VOL!$E:$E,MATCH('Sales Volume'!$T79,VOL!$B:$B,0)),
IF($B$9="13 weeks",INDEX(VOL!$E:$E,MATCH('Sales Volume'!$T79,VOL!$C:$C,0)),
IF($B$9="12 months",INDEX(VOL!$E:$E,MATCH('Sales Volume'!$T79,VOL!$D:$D,0)),
"")))))),
"")</f>
        <v/>
      </c>
      <c r="E79" s="24" t="str">
        <f>IF($D79="Total",SUM($E$3:$E78),
VLOOKUP($D79,VOL!$E:$Q,COLUMNS(VOL!$E:F),0))</f>
        <v/>
      </c>
      <c r="F79" s="24" t="str">
        <f>IF($D79="Total",SUM($F$3:$F78),
VLOOKUP($D79,VOL!$E:$Q,COLUMNS(VOL!$E:G),0))</f>
        <v/>
      </c>
      <c r="G79" s="29" t="str">
        <f t="shared" si="13"/>
        <v/>
      </c>
      <c r="I79" s="24" t="str">
        <f>IF($D79="Total",SUM($I$3:$I78),
VLOOKUP($D79,VOL!$E:$Q,COLUMNS(VOL!$E:I),0))</f>
        <v/>
      </c>
      <c r="J79" s="24" t="str">
        <f>IF($D79="Total",SUM($J$3:$J78),
VLOOKUP($D79,VOL!$E:$Q,COLUMNS(VOL!$E:J),0))</f>
        <v/>
      </c>
      <c r="K79" s="29" t="str">
        <f t="shared" si="14"/>
        <v/>
      </c>
      <c r="M79" s="24" t="str">
        <f>IF($D79="Total",SUM($M$3:$M78),
VLOOKUP($D79,VOL!$E:$Q,COLUMNS(VOL!$E:L),0))</f>
        <v/>
      </c>
      <c r="N79" s="24" t="str">
        <f>IF($D79="Total",SUM($N$3:$N78),
VLOOKUP($D79,VOL!$E:$Q,COLUMNS(VOL!$E:M),0))</f>
        <v/>
      </c>
      <c r="O79" s="29" t="str">
        <f t="shared" si="15"/>
        <v/>
      </c>
      <c r="Q79" s="24" t="str">
        <f>IF($D79="Total",SUM($Q$3:$Q78),
VLOOKUP($D79,VOL!$E:$Q,COLUMNS(VOL!$E:O),0))</f>
        <v/>
      </c>
      <c r="R79" s="24" t="str">
        <f>IF($D79="Total",SUM($R$3:$R78),
VLOOKUP($D79,VOL!$E:$Q,COLUMNS(VOL!$E:P),0))</f>
        <v/>
      </c>
      <c r="S79" s="29" t="str">
        <f t="shared" si="16"/>
        <v/>
      </c>
      <c r="T79" s="24">
        <v>76</v>
      </c>
      <c r="U79" s="30" t="str">
        <f>IFERROR(_xlfn.RANK.EQ(Q79,$Q$4:$Q$17,0)+COUNTIF($Q$4:Q79,Q79)-1,"")</f>
        <v/>
      </c>
    </row>
    <row r="80" spans="4:21" x14ac:dyDescent="0.35">
      <c r="D80" s="19" t="str">
        <f>IFERROR(
IF(OR($D79="Total",$D79=""),"",
IF(VOL!$E79="","Total",
IF($B$9="Current Week",INDEX(VOL!$E:$E,MATCH('Sales Volume'!$T80,VOL!$A:$A,0)),
IF($B$9="4 weeks",INDEX(VOL!$E:$E,MATCH('Sales Volume'!$T80,VOL!$B:$B,0)),
IF($B$9="13 weeks",INDEX(VOL!$E:$E,MATCH('Sales Volume'!$T80,VOL!$C:$C,0)),
IF($B$9="12 months",INDEX(VOL!$E:$E,MATCH('Sales Volume'!$T80,VOL!$D:$D,0)),
"")))))),
"")</f>
        <v/>
      </c>
      <c r="E80" s="24" t="str">
        <f>IF($D80="Total",SUM($E$3:$E79),
VLOOKUP($D80,VOL!$E:$Q,COLUMNS(VOL!$E:F),0))</f>
        <v/>
      </c>
      <c r="F80" s="24" t="str">
        <f>IF($D80="Total",SUM($F$3:$F79),
VLOOKUP($D80,VOL!$E:$Q,COLUMNS(VOL!$E:G),0))</f>
        <v/>
      </c>
      <c r="G80" s="29" t="str">
        <f t="shared" si="13"/>
        <v/>
      </c>
      <c r="I80" s="24" t="str">
        <f>IF($D80="Total",SUM($I$3:$I79),
VLOOKUP($D80,VOL!$E:$Q,COLUMNS(VOL!$E:I),0))</f>
        <v/>
      </c>
      <c r="J80" s="24" t="str">
        <f>IF($D80="Total",SUM($J$3:$J79),
VLOOKUP($D80,VOL!$E:$Q,COLUMNS(VOL!$E:J),0))</f>
        <v/>
      </c>
      <c r="K80" s="29" t="str">
        <f t="shared" si="14"/>
        <v/>
      </c>
      <c r="M80" s="24" t="str">
        <f>IF($D80="Total",SUM($M$3:$M79),
VLOOKUP($D80,VOL!$E:$Q,COLUMNS(VOL!$E:L),0))</f>
        <v/>
      </c>
      <c r="N80" s="24" t="str">
        <f>IF($D80="Total",SUM($N$3:$N79),
VLOOKUP($D80,VOL!$E:$Q,COLUMNS(VOL!$E:M),0))</f>
        <v/>
      </c>
      <c r="O80" s="29" t="str">
        <f t="shared" si="15"/>
        <v/>
      </c>
      <c r="Q80" s="24" t="str">
        <f>IF($D80="Total",SUM($Q$3:$Q79),
VLOOKUP($D80,VOL!$E:$Q,COLUMNS(VOL!$E:O),0))</f>
        <v/>
      </c>
      <c r="R80" s="24" t="str">
        <f>IF($D80="Total",SUM($R$3:$R79),
VLOOKUP($D80,VOL!$E:$Q,COLUMNS(VOL!$E:P),0))</f>
        <v/>
      </c>
      <c r="S80" s="29" t="str">
        <f t="shared" si="16"/>
        <v/>
      </c>
      <c r="T80" s="24">
        <v>77</v>
      </c>
      <c r="U80" s="30" t="str">
        <f>IFERROR(_xlfn.RANK.EQ(Q80,$Q$4:$Q$17,0)+COUNTIF($Q$4:Q80,Q80)-1,"")</f>
        <v/>
      </c>
    </row>
    <row r="81" spans="4:21" x14ac:dyDescent="0.35">
      <c r="D81" s="19" t="str">
        <f>IFERROR(
IF(OR($D80="Total",$D80=""),"",
IF(VOL!$E80="","Total",
IF($B$9="Current Week",INDEX(VOL!$E:$E,MATCH('Sales Volume'!$T81,VOL!$A:$A,0)),
IF($B$9="4 weeks",INDEX(VOL!$E:$E,MATCH('Sales Volume'!$T81,VOL!$B:$B,0)),
IF($B$9="13 weeks",INDEX(VOL!$E:$E,MATCH('Sales Volume'!$T81,VOL!$C:$C,0)),
IF($B$9="12 months",INDEX(VOL!$E:$E,MATCH('Sales Volume'!$T81,VOL!$D:$D,0)),
"")))))),
"")</f>
        <v/>
      </c>
      <c r="E81" s="24" t="str">
        <f>IF($D81="Total",SUM($E$3:$E80),
VLOOKUP($D81,VOL!$E:$Q,COLUMNS(VOL!$E:F),0))</f>
        <v/>
      </c>
      <c r="F81" s="24" t="str">
        <f>IF($D81="Total",SUM($F$3:$F80),
VLOOKUP($D81,VOL!$E:$Q,COLUMNS(VOL!$E:G),0))</f>
        <v/>
      </c>
      <c r="G81" s="29" t="str">
        <f t="shared" si="13"/>
        <v/>
      </c>
      <c r="I81" s="24" t="str">
        <f>IF($D81="Total",SUM($I$3:$I80),
VLOOKUP($D81,VOL!$E:$Q,COLUMNS(VOL!$E:I),0))</f>
        <v/>
      </c>
      <c r="J81" s="24" t="str">
        <f>IF($D81="Total",SUM($J$3:$J80),
VLOOKUP($D81,VOL!$E:$Q,COLUMNS(VOL!$E:J),0))</f>
        <v/>
      </c>
      <c r="K81" s="29" t="str">
        <f t="shared" si="14"/>
        <v/>
      </c>
      <c r="M81" s="24" t="str">
        <f>IF($D81="Total",SUM($M$3:$M80),
VLOOKUP($D81,VOL!$E:$Q,COLUMNS(VOL!$E:L),0))</f>
        <v/>
      </c>
      <c r="N81" s="24" t="str">
        <f>IF($D81="Total",SUM($N$3:$N80),
VLOOKUP($D81,VOL!$E:$Q,COLUMNS(VOL!$E:M),0))</f>
        <v/>
      </c>
      <c r="O81" s="29" t="str">
        <f t="shared" si="15"/>
        <v/>
      </c>
      <c r="Q81" s="24" t="str">
        <f>IF($D81="Total",SUM($Q$3:$Q80),
VLOOKUP($D81,VOL!$E:$Q,COLUMNS(VOL!$E:O),0))</f>
        <v/>
      </c>
      <c r="R81" s="24" t="str">
        <f>IF($D81="Total",SUM($R$3:$R80),
VLOOKUP($D81,VOL!$E:$Q,COLUMNS(VOL!$E:P),0))</f>
        <v/>
      </c>
      <c r="S81" s="29" t="str">
        <f t="shared" si="16"/>
        <v/>
      </c>
      <c r="T81" s="24">
        <v>78</v>
      </c>
      <c r="U81" s="30" t="str">
        <f>IFERROR(_xlfn.RANK.EQ(Q81,$Q$4:$Q$17,0)+COUNTIF($Q$4:Q81,Q81)-1,"")</f>
        <v/>
      </c>
    </row>
    <row r="82" spans="4:21" x14ac:dyDescent="0.35">
      <c r="D82" s="19" t="str">
        <f>IFERROR(
IF(OR($D81="Total",$D81=""),"",
IF(VOL!$E81="","Total",
IF($B$9="Current Week",INDEX(VOL!$E:$E,MATCH('Sales Volume'!$T82,VOL!$A:$A,0)),
IF($B$9="4 weeks",INDEX(VOL!$E:$E,MATCH('Sales Volume'!$T82,VOL!$B:$B,0)),
IF($B$9="13 weeks",INDEX(VOL!$E:$E,MATCH('Sales Volume'!$T82,VOL!$C:$C,0)),
IF($B$9="12 months",INDEX(VOL!$E:$E,MATCH('Sales Volume'!$T82,VOL!$D:$D,0)),
"")))))),
"")</f>
        <v/>
      </c>
      <c r="E82" s="24" t="str">
        <f>IF($D82="Total",SUM($E$3:$E81),
VLOOKUP($D82,VOL!$E:$Q,COLUMNS(VOL!$E:F),0))</f>
        <v/>
      </c>
      <c r="F82" s="24" t="str">
        <f>IF($D82="Total",SUM($F$3:$F81),
VLOOKUP($D82,VOL!$E:$Q,COLUMNS(VOL!$E:G),0))</f>
        <v/>
      </c>
      <c r="G82" s="29" t="str">
        <f t="shared" si="13"/>
        <v/>
      </c>
      <c r="I82" s="24" t="str">
        <f>IF($D82="Total",SUM($I$3:$I81),
VLOOKUP($D82,VOL!$E:$Q,COLUMNS(VOL!$E:I),0))</f>
        <v/>
      </c>
      <c r="J82" s="24" t="str">
        <f>IF($D82="Total",SUM($J$3:$J81),
VLOOKUP($D82,VOL!$E:$Q,COLUMNS(VOL!$E:J),0))</f>
        <v/>
      </c>
      <c r="K82" s="29" t="str">
        <f t="shared" si="14"/>
        <v/>
      </c>
      <c r="M82" s="24" t="str">
        <f>IF($D82="Total",SUM($M$3:$M81),
VLOOKUP($D82,VOL!$E:$Q,COLUMNS(VOL!$E:L),0))</f>
        <v/>
      </c>
      <c r="N82" s="24" t="str">
        <f>IF($D82="Total",SUM($N$3:$N81),
VLOOKUP($D82,VOL!$E:$Q,COLUMNS(VOL!$E:M),0))</f>
        <v/>
      </c>
      <c r="O82" s="29" t="str">
        <f t="shared" si="15"/>
        <v/>
      </c>
      <c r="Q82" s="24" t="str">
        <f>IF($D82="Total",SUM($Q$3:$Q81),
VLOOKUP($D82,VOL!$E:$Q,COLUMNS(VOL!$E:O),0))</f>
        <v/>
      </c>
      <c r="R82" s="24" t="str">
        <f>IF($D82="Total",SUM($R$3:$R81),
VLOOKUP($D82,VOL!$E:$Q,COLUMNS(VOL!$E:P),0))</f>
        <v/>
      </c>
      <c r="S82" s="29" t="str">
        <f t="shared" si="16"/>
        <v/>
      </c>
      <c r="T82" s="24">
        <v>79</v>
      </c>
      <c r="U82" s="30" t="str">
        <f>IFERROR(_xlfn.RANK.EQ(Q82,$Q$4:$Q$17,0)+COUNTIF($Q$4:Q82,Q82)-1,"")</f>
        <v/>
      </c>
    </row>
    <row r="83" spans="4:21" x14ac:dyDescent="0.35">
      <c r="D83" s="19" t="str">
        <f>IFERROR(
IF(OR($D82="Total",$D82=""),"",
IF(VOL!$E82="","Total",
IF($B$9="Current Week",INDEX(VOL!$E:$E,MATCH('Sales Volume'!$T83,VOL!$A:$A,0)),
IF($B$9="4 weeks",INDEX(VOL!$E:$E,MATCH('Sales Volume'!$T83,VOL!$B:$B,0)),
IF($B$9="13 weeks",INDEX(VOL!$E:$E,MATCH('Sales Volume'!$T83,VOL!$C:$C,0)),
IF($B$9="12 months",INDEX(VOL!$E:$E,MATCH('Sales Volume'!$T83,VOL!$D:$D,0)),
"")))))),
"")</f>
        <v/>
      </c>
      <c r="E83" s="24" t="str">
        <f>IF($D83="Total",SUM($E$3:$E82),
VLOOKUP($D83,VOL!$E:$Q,COLUMNS(VOL!$E:F),0))</f>
        <v/>
      </c>
      <c r="F83" s="24" t="str">
        <f>IF($D83="Total",SUM($F$3:$F82),
VLOOKUP($D83,VOL!$E:$Q,COLUMNS(VOL!$E:G),0))</f>
        <v/>
      </c>
      <c r="G83" s="29" t="str">
        <f t="shared" si="13"/>
        <v/>
      </c>
      <c r="I83" s="24" t="str">
        <f>IF($D83="Total",SUM($I$3:$I82),
VLOOKUP($D83,VOL!$E:$Q,COLUMNS(VOL!$E:I),0))</f>
        <v/>
      </c>
      <c r="J83" s="24" t="str">
        <f>IF($D83="Total",SUM($J$3:$J82),
VLOOKUP($D83,VOL!$E:$Q,COLUMNS(VOL!$E:J),0))</f>
        <v/>
      </c>
      <c r="K83" s="29" t="str">
        <f t="shared" si="14"/>
        <v/>
      </c>
      <c r="M83" s="24" t="str">
        <f>IF($D83="Total",SUM($M$3:$M82),
VLOOKUP($D83,VOL!$E:$Q,COLUMNS(VOL!$E:L),0))</f>
        <v/>
      </c>
      <c r="N83" s="24" t="str">
        <f>IF($D83="Total",SUM($N$3:$N82),
VLOOKUP($D83,VOL!$E:$Q,COLUMNS(VOL!$E:M),0))</f>
        <v/>
      </c>
      <c r="O83" s="29" t="str">
        <f t="shared" si="15"/>
        <v/>
      </c>
      <c r="Q83" s="24" t="str">
        <f>IF($D83="Total",SUM($Q$3:$Q82),
VLOOKUP($D83,VOL!$E:$Q,COLUMNS(VOL!$E:O),0))</f>
        <v/>
      </c>
      <c r="R83" s="24" t="str">
        <f>IF($D83="Total",SUM($R$3:$R82),
VLOOKUP($D83,VOL!$E:$Q,COLUMNS(VOL!$E:P),0))</f>
        <v/>
      </c>
      <c r="S83" s="29" t="str">
        <f t="shared" si="16"/>
        <v/>
      </c>
      <c r="T83" s="24">
        <v>80</v>
      </c>
      <c r="U83" s="30" t="str">
        <f>IFERROR(_xlfn.RANK.EQ(Q83,$Q$4:$Q$17,0)+COUNTIF($Q$4:Q83,Q83)-1,"")</f>
        <v/>
      </c>
    </row>
    <row r="84" spans="4:21" x14ac:dyDescent="0.35">
      <c r="D84" s="19" t="str">
        <f>IFERROR(
IF(OR($D83="Total",$D83=""),"",
IF(VOL!$E83="","Total",
IF($B$9="Current Week",INDEX(VOL!$E:$E,MATCH('Sales Volume'!$T84,VOL!$A:$A,0)),
IF($B$9="4 weeks",INDEX(VOL!$E:$E,MATCH('Sales Volume'!$T84,VOL!$B:$B,0)),
IF($B$9="13 weeks",INDEX(VOL!$E:$E,MATCH('Sales Volume'!$T84,VOL!$C:$C,0)),
IF($B$9="12 months",INDEX(VOL!$E:$E,MATCH('Sales Volume'!$T84,VOL!$D:$D,0)),
"")))))),
"")</f>
        <v/>
      </c>
      <c r="E84" s="24" t="str">
        <f>IF($D84="Total",SUM($E$3:$E83),
VLOOKUP($D84,VOL!$E:$Q,COLUMNS(VOL!$E:F),0))</f>
        <v/>
      </c>
      <c r="F84" s="24" t="str">
        <f>IF($D84="Total",SUM($F$3:$F83),
VLOOKUP($D84,VOL!$E:$Q,COLUMNS(VOL!$E:G),0))</f>
        <v/>
      </c>
      <c r="G84" s="29" t="str">
        <f t="shared" si="13"/>
        <v/>
      </c>
      <c r="I84" s="24" t="str">
        <f>IF($D84="Total",SUM($I$3:$I83),
VLOOKUP($D84,VOL!$E:$Q,COLUMNS(VOL!$E:I),0))</f>
        <v/>
      </c>
      <c r="J84" s="24" t="str">
        <f>IF($D84="Total",SUM($J$3:$J83),
VLOOKUP($D84,VOL!$E:$Q,COLUMNS(VOL!$E:J),0))</f>
        <v/>
      </c>
      <c r="K84" s="29" t="str">
        <f t="shared" si="14"/>
        <v/>
      </c>
      <c r="M84" s="24" t="str">
        <f>IF($D84="Total",SUM($M$3:$M83),
VLOOKUP($D84,VOL!$E:$Q,COLUMNS(VOL!$E:L),0))</f>
        <v/>
      </c>
      <c r="N84" s="24" t="str">
        <f>IF($D84="Total",SUM($N$3:$N83),
VLOOKUP($D84,VOL!$E:$Q,COLUMNS(VOL!$E:M),0))</f>
        <v/>
      </c>
      <c r="O84" s="29" t="str">
        <f t="shared" si="15"/>
        <v/>
      </c>
      <c r="Q84" s="24" t="str">
        <f>IF($D84="Total",SUM($Q$3:$Q83),
VLOOKUP($D84,VOL!$E:$Q,COLUMNS(VOL!$E:O),0))</f>
        <v/>
      </c>
      <c r="R84" s="24" t="str">
        <f>IF($D84="Total",SUM($R$3:$R83),
VLOOKUP($D84,VOL!$E:$Q,COLUMNS(VOL!$E:P),0))</f>
        <v/>
      </c>
      <c r="S84" s="29" t="str">
        <f t="shared" si="16"/>
        <v/>
      </c>
      <c r="T84" s="24">
        <v>81</v>
      </c>
      <c r="U84" s="30" t="str">
        <f>IFERROR(_xlfn.RANK.EQ(Q84,$Q$4:$Q$17,0)+COUNTIF($Q$4:Q84,Q84)-1,"")</f>
        <v/>
      </c>
    </row>
    <row r="85" spans="4:21" x14ac:dyDescent="0.35">
      <c r="D85" s="19" t="str">
        <f>IFERROR(
IF(OR($D84="Total",$D84=""),"",
IF(VOL!$E84="","Total",
IF($B$9="Current Week",INDEX(VOL!$E:$E,MATCH('Sales Volume'!$T85,VOL!$A:$A,0)),
IF($B$9="4 weeks",INDEX(VOL!$E:$E,MATCH('Sales Volume'!$T85,VOL!$B:$B,0)),
IF($B$9="13 weeks",INDEX(VOL!$E:$E,MATCH('Sales Volume'!$T85,VOL!$C:$C,0)),
IF($B$9="12 months",INDEX(VOL!$E:$E,MATCH('Sales Volume'!$T85,VOL!$D:$D,0)),
"")))))),
"")</f>
        <v/>
      </c>
      <c r="E85" s="24" t="str">
        <f>IF($D85="Total",SUM($E$3:$E84),
VLOOKUP($D85,VOL!$E:$Q,COLUMNS(VOL!$E:F),0))</f>
        <v/>
      </c>
      <c r="F85" s="24" t="str">
        <f>IF($D85="Total",SUM($F$3:$F84),
VLOOKUP($D85,VOL!$E:$Q,COLUMNS(VOL!$E:G),0))</f>
        <v/>
      </c>
      <c r="G85" s="29" t="str">
        <f t="shared" si="13"/>
        <v/>
      </c>
      <c r="I85" s="24" t="str">
        <f>IF($D85="Total",SUM($I$3:$I84),
VLOOKUP($D85,VOL!$E:$Q,COLUMNS(VOL!$E:I),0))</f>
        <v/>
      </c>
      <c r="J85" s="24" t="str">
        <f>IF($D85="Total",SUM($J$3:$J84),
VLOOKUP($D85,VOL!$E:$Q,COLUMNS(VOL!$E:J),0))</f>
        <v/>
      </c>
      <c r="K85" s="29" t="str">
        <f t="shared" si="14"/>
        <v/>
      </c>
      <c r="M85" s="24" t="str">
        <f>IF($D85="Total",SUM($M$3:$M84),
VLOOKUP($D85,VOL!$E:$Q,COLUMNS(VOL!$E:L),0))</f>
        <v/>
      </c>
      <c r="N85" s="24" t="str">
        <f>IF($D85="Total",SUM($N$3:$N84),
VLOOKUP($D85,VOL!$E:$Q,COLUMNS(VOL!$E:M),0))</f>
        <v/>
      </c>
      <c r="O85" s="29" t="str">
        <f t="shared" si="15"/>
        <v/>
      </c>
      <c r="Q85" s="24" t="str">
        <f>IF($D85="Total",SUM($Q$3:$Q84),
VLOOKUP($D85,VOL!$E:$Q,COLUMNS(VOL!$E:O),0))</f>
        <v/>
      </c>
      <c r="R85" s="24" t="str">
        <f>IF($D85="Total",SUM($R$3:$R84),
VLOOKUP($D85,VOL!$E:$Q,COLUMNS(VOL!$E:P),0))</f>
        <v/>
      </c>
      <c r="S85" s="29" t="str">
        <f t="shared" si="16"/>
        <v/>
      </c>
      <c r="T85" s="24">
        <v>82</v>
      </c>
      <c r="U85" s="30" t="str">
        <f>IFERROR(_xlfn.RANK.EQ(Q85,$Q$4:$Q$17,0)+COUNTIF($Q$4:Q85,Q85)-1,"")</f>
        <v/>
      </c>
    </row>
    <row r="86" spans="4:21" x14ac:dyDescent="0.35">
      <c r="D86" s="19" t="str">
        <f>IFERROR(
IF(OR($D85="Total",$D85=""),"",
IF(VOL!$E85="","Total",
IF($B$9="Current Week",INDEX(VOL!$E:$E,MATCH('Sales Volume'!$T86,VOL!$A:$A,0)),
IF($B$9="4 weeks",INDEX(VOL!$E:$E,MATCH('Sales Volume'!$T86,VOL!$B:$B,0)),
IF($B$9="13 weeks",INDEX(VOL!$E:$E,MATCH('Sales Volume'!$T86,VOL!$C:$C,0)),
IF($B$9="12 months",INDEX(VOL!$E:$E,MATCH('Sales Volume'!$T86,VOL!$D:$D,0)),
"")))))),
"")</f>
        <v/>
      </c>
      <c r="E86" s="24" t="str">
        <f>IF($D86="Total",SUM($E$3:$E85),
VLOOKUP($D86,VOL!$E:$Q,COLUMNS(VOL!$E:F),0))</f>
        <v/>
      </c>
      <c r="F86" s="24" t="str">
        <f>IF($D86="Total",SUM($F$3:$F85),
VLOOKUP($D86,VOL!$E:$Q,COLUMNS(VOL!$E:G),0))</f>
        <v/>
      </c>
      <c r="G86" s="29" t="str">
        <f t="shared" si="13"/>
        <v/>
      </c>
      <c r="I86" s="24" t="str">
        <f>IF($D86="Total",SUM($I$3:$I85),
VLOOKUP($D86,VOL!$E:$Q,COLUMNS(VOL!$E:I),0))</f>
        <v/>
      </c>
      <c r="J86" s="24" t="str">
        <f>IF($D86="Total",SUM($J$3:$J85),
VLOOKUP($D86,VOL!$E:$Q,COLUMNS(VOL!$E:J),0))</f>
        <v/>
      </c>
      <c r="K86" s="29" t="str">
        <f t="shared" si="14"/>
        <v/>
      </c>
      <c r="M86" s="24" t="str">
        <f>IF($D86="Total",SUM($M$3:$M85),
VLOOKUP($D86,VOL!$E:$Q,COLUMNS(VOL!$E:L),0))</f>
        <v/>
      </c>
      <c r="N86" s="24" t="str">
        <f>IF($D86="Total",SUM($N$3:$N85),
VLOOKUP($D86,VOL!$E:$Q,COLUMNS(VOL!$E:M),0))</f>
        <v/>
      </c>
      <c r="O86" s="29" t="str">
        <f t="shared" si="15"/>
        <v/>
      </c>
      <c r="Q86" s="24" t="str">
        <f>IF($D86="Total",SUM($Q$3:$Q85),
VLOOKUP($D86,VOL!$E:$Q,COLUMNS(VOL!$E:O),0))</f>
        <v/>
      </c>
      <c r="R86" s="24" t="str">
        <f>IF($D86="Total",SUM($R$3:$R85),
VLOOKUP($D86,VOL!$E:$Q,COLUMNS(VOL!$E:P),0))</f>
        <v/>
      </c>
      <c r="S86" s="29" t="str">
        <f t="shared" si="16"/>
        <v/>
      </c>
      <c r="T86" s="24">
        <v>83</v>
      </c>
      <c r="U86" s="30" t="str">
        <f>IFERROR(_xlfn.RANK.EQ(Q86,$Q$4:$Q$17,0)+COUNTIF($Q$4:Q86,Q86)-1,"")</f>
        <v/>
      </c>
    </row>
    <row r="87" spans="4:21" x14ac:dyDescent="0.35">
      <c r="D87" s="19" t="str">
        <f>IFERROR(
IF(OR($D86="Total",$D86=""),"",
IF(VOL!$E86="","Total",
IF($B$9="Current Week",INDEX(VOL!$E:$E,MATCH('Sales Volume'!$T87,VOL!$A:$A,0)),
IF($B$9="4 weeks",INDEX(VOL!$E:$E,MATCH('Sales Volume'!$T87,VOL!$B:$B,0)),
IF($B$9="13 weeks",INDEX(VOL!$E:$E,MATCH('Sales Volume'!$T87,VOL!$C:$C,0)),
IF($B$9="12 months",INDEX(VOL!$E:$E,MATCH('Sales Volume'!$T87,VOL!$D:$D,0)),
"")))))),
"")</f>
        <v/>
      </c>
      <c r="E87" s="24" t="str">
        <f>IF($D87="Total",SUM($E$3:$E86),
VLOOKUP($D87,VOL!$E:$Q,COLUMNS(VOL!$E:F),0))</f>
        <v/>
      </c>
      <c r="F87" s="24" t="str">
        <f>IF($D87="Total",SUM($F$3:$F86),
VLOOKUP($D87,VOL!$E:$Q,COLUMNS(VOL!$E:G),0))</f>
        <v/>
      </c>
      <c r="G87" s="29" t="str">
        <f t="shared" si="13"/>
        <v/>
      </c>
      <c r="I87" s="24" t="str">
        <f>IF($D87="Total",SUM($I$3:$I86),
VLOOKUP($D87,VOL!$E:$Q,COLUMNS(VOL!$E:I),0))</f>
        <v/>
      </c>
      <c r="J87" s="24" t="str">
        <f>IF($D87="Total",SUM($J$3:$J86),
VLOOKUP($D87,VOL!$E:$Q,COLUMNS(VOL!$E:J),0))</f>
        <v/>
      </c>
      <c r="K87" s="29" t="str">
        <f t="shared" si="14"/>
        <v/>
      </c>
      <c r="M87" s="24" t="str">
        <f>IF($D87="Total",SUM($M$3:$M86),
VLOOKUP($D87,VOL!$E:$Q,COLUMNS(VOL!$E:L),0))</f>
        <v/>
      </c>
      <c r="N87" s="24" t="str">
        <f>IF($D87="Total",SUM($N$3:$N86),
VLOOKUP($D87,VOL!$E:$Q,COLUMNS(VOL!$E:M),0))</f>
        <v/>
      </c>
      <c r="O87" s="29" t="str">
        <f t="shared" si="15"/>
        <v/>
      </c>
      <c r="Q87" s="24" t="str">
        <f>IF($D87="Total",SUM($Q$3:$Q86),
VLOOKUP($D87,VOL!$E:$Q,COLUMNS(VOL!$E:O),0))</f>
        <v/>
      </c>
      <c r="R87" s="24" t="str">
        <f>IF($D87="Total",SUM($R$3:$R86),
VLOOKUP($D87,VOL!$E:$Q,COLUMNS(VOL!$E:P),0))</f>
        <v/>
      </c>
      <c r="S87" s="29" t="str">
        <f t="shared" si="16"/>
        <v/>
      </c>
      <c r="T87" s="24">
        <v>84</v>
      </c>
      <c r="U87" s="30" t="str">
        <f>IFERROR(_xlfn.RANK.EQ(Q87,$Q$4:$Q$17,0)+COUNTIF($Q$4:Q87,Q87)-1,"")</f>
        <v/>
      </c>
    </row>
    <row r="88" spans="4:21" x14ac:dyDescent="0.35">
      <c r="D88" s="19" t="str">
        <f>IFERROR(
IF(OR($D87="Total",$D87=""),"",
IF(VOL!$E87="","Total",
IF($B$9="Current Week",INDEX(VOL!$E:$E,MATCH('Sales Volume'!$T88,VOL!$A:$A,0)),
IF($B$9="4 weeks",INDEX(VOL!$E:$E,MATCH('Sales Volume'!$T88,VOL!$B:$B,0)),
IF($B$9="13 weeks",INDEX(VOL!$E:$E,MATCH('Sales Volume'!$T88,VOL!$C:$C,0)),
IF($B$9="12 months",INDEX(VOL!$E:$E,MATCH('Sales Volume'!$T88,VOL!$D:$D,0)),
"")))))),
"")</f>
        <v/>
      </c>
      <c r="E88" s="24" t="str">
        <f>IF($D88="Total",SUM($E$3:$E87),
VLOOKUP($D88,VOL!$E:$Q,COLUMNS(VOL!$E:F),0))</f>
        <v/>
      </c>
      <c r="F88" s="24" t="str">
        <f>IF($D88="Total",SUM($F$3:$F87),
VLOOKUP($D88,VOL!$E:$Q,COLUMNS(VOL!$E:G),0))</f>
        <v/>
      </c>
      <c r="G88" s="29" t="str">
        <f t="shared" si="13"/>
        <v/>
      </c>
      <c r="I88" s="24" t="str">
        <f>IF($D88="Total",SUM($I$3:$I87),
VLOOKUP($D88,VOL!$E:$Q,COLUMNS(VOL!$E:I),0))</f>
        <v/>
      </c>
      <c r="J88" s="24" t="str">
        <f>IF($D88="Total",SUM($J$3:$J87),
VLOOKUP($D88,VOL!$E:$Q,COLUMNS(VOL!$E:J),0))</f>
        <v/>
      </c>
      <c r="K88" s="29" t="str">
        <f t="shared" si="14"/>
        <v/>
      </c>
      <c r="M88" s="24" t="str">
        <f>IF($D88="Total",SUM($M$3:$M87),
VLOOKUP($D88,VOL!$E:$Q,COLUMNS(VOL!$E:L),0))</f>
        <v/>
      </c>
      <c r="N88" s="24" t="str">
        <f>IF($D88="Total",SUM($N$3:$N87),
VLOOKUP($D88,VOL!$E:$Q,COLUMNS(VOL!$E:M),0))</f>
        <v/>
      </c>
      <c r="O88" s="29" t="str">
        <f t="shared" si="15"/>
        <v/>
      </c>
      <c r="Q88" s="24" t="str">
        <f>IF($D88="Total",SUM($Q$3:$Q87),
VLOOKUP($D88,VOL!$E:$Q,COLUMNS(VOL!$E:O),0))</f>
        <v/>
      </c>
      <c r="R88" s="24" t="str">
        <f>IF($D88="Total",SUM($R$3:$R87),
VLOOKUP($D88,VOL!$E:$Q,COLUMNS(VOL!$E:P),0))</f>
        <v/>
      </c>
      <c r="S88" s="29" t="str">
        <f t="shared" si="16"/>
        <v/>
      </c>
      <c r="T88" s="24">
        <v>85</v>
      </c>
      <c r="U88" s="30" t="str">
        <f>IFERROR(_xlfn.RANK.EQ(Q88,$Q$4:$Q$17,0)+COUNTIF($Q$4:Q88,Q88)-1,"")</f>
        <v/>
      </c>
    </row>
    <row r="89" spans="4:21" x14ac:dyDescent="0.35">
      <c r="D89" s="19" t="str">
        <f>IFERROR(
IF(OR($D88="Total",$D88=""),"",
IF(VOL!$E88="","Total",
IF($B$9="Current Week",INDEX(VOL!$E:$E,MATCH('Sales Volume'!$T89,VOL!$A:$A,0)),
IF($B$9="4 weeks",INDEX(VOL!$E:$E,MATCH('Sales Volume'!$T89,VOL!$B:$B,0)),
IF($B$9="13 weeks",INDEX(VOL!$E:$E,MATCH('Sales Volume'!$T89,VOL!$C:$C,0)),
IF($B$9="12 months",INDEX(VOL!$E:$E,MATCH('Sales Volume'!$T89,VOL!$D:$D,0)),
"")))))),
"")</f>
        <v/>
      </c>
      <c r="E89" s="24" t="str">
        <f>IF($D89="Total",SUM($E$3:$E88),
VLOOKUP($D89,VOL!$E:$Q,COLUMNS(VOL!$E:F),0))</f>
        <v/>
      </c>
      <c r="F89" s="24" t="str">
        <f>IF($D89="Total",SUM($F$3:$F88),
VLOOKUP($D89,VOL!$E:$Q,COLUMNS(VOL!$E:G),0))</f>
        <v/>
      </c>
      <c r="G89" s="29" t="str">
        <f t="shared" si="13"/>
        <v/>
      </c>
      <c r="I89" s="24" t="str">
        <f>IF($D89="Total",SUM($I$3:$I88),
VLOOKUP($D89,VOL!$E:$Q,COLUMNS(VOL!$E:I),0))</f>
        <v/>
      </c>
      <c r="J89" s="24" t="str">
        <f>IF($D89="Total",SUM($J$3:$J88),
VLOOKUP($D89,VOL!$E:$Q,COLUMNS(VOL!$E:J),0))</f>
        <v/>
      </c>
      <c r="K89" s="29" t="str">
        <f t="shared" si="14"/>
        <v/>
      </c>
      <c r="M89" s="24" t="str">
        <f>IF($D89="Total",SUM($M$3:$M88),
VLOOKUP($D89,VOL!$E:$Q,COLUMNS(VOL!$E:L),0))</f>
        <v/>
      </c>
      <c r="N89" s="24" t="str">
        <f>IF($D89="Total",SUM($N$3:$N88),
VLOOKUP($D89,VOL!$E:$Q,COLUMNS(VOL!$E:M),0))</f>
        <v/>
      </c>
      <c r="O89" s="29" t="str">
        <f t="shared" si="15"/>
        <v/>
      </c>
      <c r="Q89" s="24" t="str">
        <f>IF($D89="Total",SUM($Q$3:$Q88),
VLOOKUP($D89,VOL!$E:$Q,COLUMNS(VOL!$E:O),0))</f>
        <v/>
      </c>
      <c r="R89" s="24" t="str">
        <f>IF($D89="Total",SUM($R$3:$R88),
VLOOKUP($D89,VOL!$E:$Q,COLUMNS(VOL!$E:P),0))</f>
        <v/>
      </c>
      <c r="S89" s="29" t="str">
        <f t="shared" si="16"/>
        <v/>
      </c>
      <c r="T89" s="24">
        <v>86</v>
      </c>
      <c r="U89" s="30" t="str">
        <f>IFERROR(_xlfn.RANK.EQ(Q89,$Q$4:$Q$17,0)+COUNTIF($Q$4:Q89,Q89)-1,"")</f>
        <v/>
      </c>
    </row>
    <row r="90" spans="4:21" x14ac:dyDescent="0.35">
      <c r="D90" s="19" t="str">
        <f>IFERROR(
IF(OR($D89="Total",$D89=""),"",
IF(VOL!$E89="","Total",
IF($B$9="Current Week",INDEX(VOL!$E:$E,MATCH('Sales Volume'!$T90,VOL!$A:$A,0)),
IF($B$9="4 weeks",INDEX(VOL!$E:$E,MATCH('Sales Volume'!$T90,VOL!$B:$B,0)),
IF($B$9="13 weeks",INDEX(VOL!$E:$E,MATCH('Sales Volume'!$T90,VOL!$C:$C,0)),
IF($B$9="12 months",INDEX(VOL!$E:$E,MATCH('Sales Volume'!$T90,VOL!$D:$D,0)),
"")))))),
"")</f>
        <v/>
      </c>
      <c r="E90" s="24" t="str">
        <f>IF($D90="Total",SUM($E$3:$E89),
VLOOKUP($D90,VOL!$E:$Q,COLUMNS(VOL!$E:F),0))</f>
        <v/>
      </c>
      <c r="F90" s="24" t="str">
        <f>IF($D90="Total",SUM($F$3:$F89),
VLOOKUP($D90,VOL!$E:$Q,COLUMNS(VOL!$E:G),0))</f>
        <v/>
      </c>
      <c r="G90" s="29" t="str">
        <f t="shared" si="13"/>
        <v/>
      </c>
      <c r="I90" s="24" t="str">
        <f>IF($D90="Total",SUM($I$3:$I89),
VLOOKUP($D90,VOL!$E:$Q,COLUMNS(VOL!$E:I),0))</f>
        <v/>
      </c>
      <c r="J90" s="24" t="str">
        <f>IF($D90="Total",SUM($J$3:$J89),
VLOOKUP($D90,VOL!$E:$Q,COLUMNS(VOL!$E:J),0))</f>
        <v/>
      </c>
      <c r="K90" s="29" t="str">
        <f t="shared" si="14"/>
        <v/>
      </c>
      <c r="M90" s="24" t="str">
        <f>IF($D90="Total",SUM($M$3:$M89),
VLOOKUP($D90,VOL!$E:$Q,COLUMNS(VOL!$E:L),0))</f>
        <v/>
      </c>
      <c r="N90" s="24" t="str">
        <f>IF($D90="Total",SUM($N$3:$N89),
VLOOKUP($D90,VOL!$E:$Q,COLUMNS(VOL!$E:M),0))</f>
        <v/>
      </c>
      <c r="O90" s="29" t="str">
        <f t="shared" si="15"/>
        <v/>
      </c>
      <c r="Q90" s="24" t="str">
        <f>IF($D90="Total",SUM($Q$3:$Q89),
VLOOKUP($D90,VOL!$E:$Q,COLUMNS(VOL!$E:O),0))</f>
        <v/>
      </c>
      <c r="R90" s="24" t="str">
        <f>IF($D90="Total",SUM($R$3:$R89),
VLOOKUP($D90,VOL!$E:$Q,COLUMNS(VOL!$E:P),0))</f>
        <v/>
      </c>
      <c r="S90" s="29" t="str">
        <f t="shared" si="16"/>
        <v/>
      </c>
      <c r="T90" s="24">
        <v>87</v>
      </c>
      <c r="U90" s="30" t="str">
        <f>IFERROR(_xlfn.RANK.EQ(Q90,$Q$4:$Q$17,0)+COUNTIF($Q$4:Q90,Q90)-1,"")</f>
        <v/>
      </c>
    </row>
    <row r="91" spans="4:21" x14ac:dyDescent="0.35">
      <c r="D91" s="19" t="str">
        <f>IFERROR(
IF(OR($D90="Total",$D90=""),"",
IF(VOL!$E90="","Total",
IF($B$9="Current Week",INDEX(VOL!$E:$E,MATCH('Sales Volume'!$T91,VOL!$A:$A,0)),
IF($B$9="4 weeks",INDEX(VOL!$E:$E,MATCH('Sales Volume'!$T91,VOL!$B:$B,0)),
IF($B$9="13 weeks",INDEX(VOL!$E:$E,MATCH('Sales Volume'!$T91,VOL!$C:$C,0)),
IF($B$9="12 months",INDEX(VOL!$E:$E,MATCH('Sales Volume'!$T91,VOL!$D:$D,0)),
"")))))),
"")</f>
        <v/>
      </c>
      <c r="E91" s="24" t="str">
        <f>IF($D91="Total",SUM($E$3:$E90),
VLOOKUP($D91,VOL!$E:$Q,COLUMNS(VOL!$E:F),0))</f>
        <v/>
      </c>
      <c r="F91" s="24" t="str">
        <f>IF($D91="Total",SUM($F$3:$F90),
VLOOKUP($D91,VOL!$E:$Q,COLUMNS(VOL!$E:G),0))</f>
        <v/>
      </c>
      <c r="G91" s="29" t="str">
        <f t="shared" si="13"/>
        <v/>
      </c>
      <c r="I91" s="24" t="str">
        <f>IF($D91="Total",SUM($I$3:$I90),
VLOOKUP($D91,VOL!$E:$Q,COLUMNS(VOL!$E:I),0))</f>
        <v/>
      </c>
      <c r="J91" s="24" t="str">
        <f>IF($D91="Total",SUM($J$3:$J90),
VLOOKUP($D91,VOL!$E:$Q,COLUMNS(VOL!$E:J),0))</f>
        <v/>
      </c>
      <c r="K91" s="29" t="str">
        <f t="shared" si="14"/>
        <v/>
      </c>
      <c r="M91" s="24" t="str">
        <f>IF($D91="Total",SUM($M$3:$M90),
VLOOKUP($D91,VOL!$E:$Q,COLUMNS(VOL!$E:L),0))</f>
        <v/>
      </c>
      <c r="N91" s="24" t="str">
        <f>IF($D91="Total",SUM($N$3:$N90),
VLOOKUP($D91,VOL!$E:$Q,COLUMNS(VOL!$E:M),0))</f>
        <v/>
      </c>
      <c r="O91" s="29" t="str">
        <f t="shared" si="15"/>
        <v/>
      </c>
      <c r="Q91" s="24" t="str">
        <f>IF($D91="Total",SUM($Q$3:$Q90),
VLOOKUP($D91,VOL!$E:$Q,COLUMNS(VOL!$E:O),0))</f>
        <v/>
      </c>
      <c r="R91" s="24" t="str">
        <f>IF($D91="Total",SUM($R$3:$R90),
VLOOKUP($D91,VOL!$E:$Q,COLUMNS(VOL!$E:P),0))</f>
        <v/>
      </c>
      <c r="S91" s="29" t="str">
        <f t="shared" si="16"/>
        <v/>
      </c>
      <c r="T91" s="24">
        <v>88</v>
      </c>
      <c r="U91" s="30" t="str">
        <f>IFERROR(_xlfn.RANK.EQ(Q91,$Q$4:$Q$17,0)+COUNTIF($Q$4:Q91,Q91)-1,"")</f>
        <v/>
      </c>
    </row>
    <row r="92" spans="4:21" x14ac:dyDescent="0.35">
      <c r="D92" s="19" t="str">
        <f>IFERROR(
IF(OR($D91="Total",$D91=""),"",
IF(VOL!$E91="","Total",
IF($B$9="Current Week",INDEX(VOL!$E:$E,MATCH('Sales Volume'!$T92,VOL!$A:$A,0)),
IF($B$9="4 weeks",INDEX(VOL!$E:$E,MATCH('Sales Volume'!$T92,VOL!$B:$B,0)),
IF($B$9="13 weeks",INDEX(VOL!$E:$E,MATCH('Sales Volume'!$T92,VOL!$C:$C,0)),
IF($B$9="12 months",INDEX(VOL!$E:$E,MATCH('Sales Volume'!$T92,VOL!$D:$D,0)),
"")))))),
"")</f>
        <v/>
      </c>
      <c r="E92" s="24" t="str">
        <f>IF($D92="Total",SUM($E$3:$E91),
VLOOKUP($D92,VOL!$E:$Q,COLUMNS(VOL!$E:F),0))</f>
        <v/>
      </c>
      <c r="F92" s="24" t="str">
        <f>IF($D92="Total",SUM($F$3:$F91),
VLOOKUP($D92,VOL!$E:$Q,COLUMNS(VOL!$E:G),0))</f>
        <v/>
      </c>
      <c r="G92" s="29" t="str">
        <f t="shared" si="13"/>
        <v/>
      </c>
      <c r="I92" s="24" t="str">
        <f>IF($D92="Total",SUM($I$3:$I91),
VLOOKUP($D92,VOL!$E:$Q,COLUMNS(VOL!$E:I),0))</f>
        <v/>
      </c>
      <c r="J92" s="24" t="str">
        <f>IF($D92="Total",SUM($J$3:$J91),
VLOOKUP($D92,VOL!$E:$Q,COLUMNS(VOL!$E:J),0))</f>
        <v/>
      </c>
      <c r="K92" s="29" t="str">
        <f t="shared" si="14"/>
        <v/>
      </c>
      <c r="M92" s="24" t="str">
        <f>IF($D92="Total",SUM($M$3:$M91),
VLOOKUP($D92,VOL!$E:$Q,COLUMNS(VOL!$E:L),0))</f>
        <v/>
      </c>
      <c r="N92" s="24" t="str">
        <f>IF($D92="Total",SUM($N$3:$N91),
VLOOKUP($D92,VOL!$E:$Q,COLUMNS(VOL!$E:M),0))</f>
        <v/>
      </c>
      <c r="O92" s="29" t="str">
        <f t="shared" si="15"/>
        <v/>
      </c>
      <c r="Q92" s="24" t="str">
        <f>IF($D92="Total",SUM($Q$3:$Q91),
VLOOKUP($D92,VOL!$E:$Q,COLUMNS(VOL!$E:O),0))</f>
        <v/>
      </c>
      <c r="R92" s="24" t="str">
        <f>IF($D92="Total",SUM($R$3:$R91),
VLOOKUP($D92,VOL!$E:$Q,COLUMNS(VOL!$E:P),0))</f>
        <v/>
      </c>
      <c r="S92" s="29" t="str">
        <f t="shared" si="16"/>
        <v/>
      </c>
      <c r="T92" s="24">
        <v>89</v>
      </c>
      <c r="U92" s="30" t="str">
        <f>IFERROR(_xlfn.RANK.EQ(Q92,$Q$4:$Q$17,0)+COUNTIF($Q$4:Q92,Q92)-1,"")</f>
        <v/>
      </c>
    </row>
    <row r="93" spans="4:21" x14ac:dyDescent="0.35">
      <c r="D93" s="19" t="str">
        <f>IFERROR(
IF(OR($D92="Total",$D92=""),"",
IF(VOL!$E92="","Total",
IF($B$9="Current Week",INDEX(VOL!$E:$E,MATCH('Sales Volume'!$T93,VOL!$A:$A,0)),
IF($B$9="4 weeks",INDEX(VOL!$E:$E,MATCH('Sales Volume'!$T93,VOL!$B:$B,0)),
IF($B$9="13 weeks",INDEX(VOL!$E:$E,MATCH('Sales Volume'!$T93,VOL!$C:$C,0)),
IF($B$9="12 months",INDEX(VOL!$E:$E,MATCH('Sales Volume'!$T93,VOL!$D:$D,0)),
"")))))),
"")</f>
        <v/>
      </c>
      <c r="E93" s="24" t="str">
        <f>IF($D93="Total",SUM($E$3:$E92),
VLOOKUP($D93,VOL!$E:$Q,COLUMNS(VOL!$E:F),0))</f>
        <v/>
      </c>
      <c r="F93" s="24" t="str">
        <f>IF($D93="Total",SUM($F$3:$F92),
VLOOKUP($D93,VOL!$E:$Q,COLUMNS(VOL!$E:G),0))</f>
        <v/>
      </c>
      <c r="G93" s="29" t="str">
        <f t="shared" si="13"/>
        <v/>
      </c>
      <c r="I93" s="24" t="str">
        <f>IF($D93="Total",SUM($I$3:$I92),
VLOOKUP($D93,VOL!$E:$Q,COLUMNS(VOL!$E:I),0))</f>
        <v/>
      </c>
      <c r="J93" s="24" t="str">
        <f>IF($D93="Total",SUM($J$3:$J92),
VLOOKUP($D93,VOL!$E:$Q,COLUMNS(VOL!$E:J),0))</f>
        <v/>
      </c>
      <c r="K93" s="29" t="str">
        <f t="shared" si="14"/>
        <v/>
      </c>
      <c r="M93" s="24" t="str">
        <f>IF($D93="Total",SUM($M$3:$M92),
VLOOKUP($D93,VOL!$E:$Q,COLUMNS(VOL!$E:L),0))</f>
        <v/>
      </c>
      <c r="N93" s="24" t="str">
        <f>IF($D93="Total",SUM($N$3:$N92),
VLOOKUP($D93,VOL!$E:$Q,COLUMNS(VOL!$E:M),0))</f>
        <v/>
      </c>
      <c r="O93" s="29" t="str">
        <f t="shared" si="15"/>
        <v/>
      </c>
      <c r="Q93" s="24" t="str">
        <f>IF($D93="Total",SUM($Q$3:$Q92),
VLOOKUP($D93,VOL!$E:$Q,COLUMNS(VOL!$E:O),0))</f>
        <v/>
      </c>
      <c r="R93" s="24" t="str">
        <f>IF($D93="Total",SUM($R$3:$R92),
VLOOKUP($D93,VOL!$E:$Q,COLUMNS(VOL!$E:P),0))</f>
        <v/>
      </c>
      <c r="S93" s="29" t="str">
        <f t="shared" si="16"/>
        <v/>
      </c>
      <c r="T93" s="24">
        <v>90</v>
      </c>
      <c r="U93" s="30" t="str">
        <f>IFERROR(_xlfn.RANK.EQ(Q93,$Q$4:$Q$17,0)+COUNTIF($Q$4:Q93,Q93)-1,"")</f>
        <v/>
      </c>
    </row>
    <row r="94" spans="4:21" x14ac:dyDescent="0.35">
      <c r="D94" s="19" t="str">
        <f>IFERROR(
IF(OR($D93="Total",$D93=""),"",
IF(VOL!$E93="","Total",
IF($B$9="Current Week",INDEX(VOL!$E:$E,MATCH('Sales Volume'!$T94,VOL!$A:$A,0)),
IF($B$9="4 weeks",INDEX(VOL!$E:$E,MATCH('Sales Volume'!$T94,VOL!$B:$B,0)),
IF($B$9="13 weeks",INDEX(VOL!$E:$E,MATCH('Sales Volume'!$T94,VOL!$C:$C,0)),
IF($B$9="12 months",INDEX(VOL!$E:$E,MATCH('Sales Volume'!$T94,VOL!$D:$D,0)),
"")))))),
"")</f>
        <v/>
      </c>
      <c r="E94" s="24" t="str">
        <f>IF($D94="Total",SUM($E$3:$E93),
VLOOKUP($D94,VOL!$E:$Q,COLUMNS(VOL!$E:F),0))</f>
        <v/>
      </c>
      <c r="F94" s="24" t="str">
        <f>IF($D94="Total",SUM($F$3:$F93),
VLOOKUP($D94,VOL!$E:$Q,COLUMNS(VOL!$E:G),0))</f>
        <v/>
      </c>
      <c r="G94" s="29" t="str">
        <f t="shared" si="13"/>
        <v/>
      </c>
      <c r="I94" s="24" t="str">
        <f>IF($D94="Total",SUM($I$3:$I93),
VLOOKUP($D94,VOL!$E:$Q,COLUMNS(VOL!$E:I),0))</f>
        <v/>
      </c>
      <c r="J94" s="24" t="str">
        <f>IF($D94="Total",SUM($J$3:$J93),
VLOOKUP($D94,VOL!$E:$Q,COLUMNS(VOL!$E:J),0))</f>
        <v/>
      </c>
      <c r="K94" s="29" t="str">
        <f t="shared" si="14"/>
        <v/>
      </c>
      <c r="M94" s="24" t="str">
        <f>IF($D94="Total",SUM($M$3:$M93),
VLOOKUP($D94,VOL!$E:$Q,COLUMNS(VOL!$E:L),0))</f>
        <v/>
      </c>
      <c r="N94" s="24" t="str">
        <f>IF($D94="Total",SUM($N$3:$N93),
VLOOKUP($D94,VOL!$E:$Q,COLUMNS(VOL!$E:M),0))</f>
        <v/>
      </c>
      <c r="O94" s="29" t="str">
        <f t="shared" si="15"/>
        <v/>
      </c>
      <c r="Q94" s="24" t="str">
        <f>IF($D94="Total",SUM($Q$3:$Q93),
VLOOKUP($D94,VOL!$E:$Q,COLUMNS(VOL!$E:O),0))</f>
        <v/>
      </c>
      <c r="R94" s="24" t="str">
        <f>IF($D94="Total",SUM($R$3:$R93),
VLOOKUP($D94,VOL!$E:$Q,COLUMNS(VOL!$E:P),0))</f>
        <v/>
      </c>
      <c r="S94" s="29" t="str">
        <f t="shared" si="16"/>
        <v/>
      </c>
      <c r="T94" s="24">
        <v>91</v>
      </c>
      <c r="U94" s="30" t="str">
        <f>IFERROR(_xlfn.RANK.EQ(Q94,$Q$4:$Q$17,0)+COUNTIF($Q$4:Q94,Q94)-1,"")</f>
        <v/>
      </c>
    </row>
    <row r="95" spans="4:21" x14ac:dyDescent="0.35">
      <c r="D95" s="19" t="str">
        <f>IFERROR(
IF(OR($D94="Total",$D94=""),"",
IF(VOL!$E94="","Total",
IF($B$9="Current Week",INDEX(VOL!$E:$E,MATCH('Sales Volume'!$T95,VOL!$A:$A,0)),
IF($B$9="4 weeks",INDEX(VOL!$E:$E,MATCH('Sales Volume'!$T95,VOL!$B:$B,0)),
IF($B$9="13 weeks",INDEX(VOL!$E:$E,MATCH('Sales Volume'!$T95,VOL!$C:$C,0)),
IF($B$9="12 months",INDEX(VOL!$E:$E,MATCH('Sales Volume'!$T95,VOL!$D:$D,0)),
"")))))),
"")</f>
        <v/>
      </c>
      <c r="E95" s="24" t="str">
        <f>IF($D95="Total",SUM($E$3:$E94),
VLOOKUP($D95,VOL!$E:$Q,COLUMNS(VOL!$E:F),0))</f>
        <v/>
      </c>
      <c r="F95" s="24" t="str">
        <f>IF($D95="Total",SUM($F$3:$F94),
VLOOKUP($D95,VOL!$E:$Q,COLUMNS(VOL!$E:G),0))</f>
        <v/>
      </c>
      <c r="G95" s="29" t="str">
        <f t="shared" si="13"/>
        <v/>
      </c>
      <c r="I95" s="24" t="str">
        <f>IF($D95="Total",SUM($I$3:$I94),
VLOOKUP($D95,VOL!$E:$Q,COLUMNS(VOL!$E:I),0))</f>
        <v/>
      </c>
      <c r="J95" s="24" t="str">
        <f>IF($D95="Total",SUM($J$3:$J94),
VLOOKUP($D95,VOL!$E:$Q,COLUMNS(VOL!$E:J),0))</f>
        <v/>
      </c>
      <c r="K95" s="29" t="str">
        <f t="shared" si="14"/>
        <v/>
      </c>
      <c r="M95" s="24" t="str">
        <f>IF($D95="Total",SUM($M$3:$M94),
VLOOKUP($D95,VOL!$E:$Q,COLUMNS(VOL!$E:L),0))</f>
        <v/>
      </c>
      <c r="N95" s="24" t="str">
        <f>IF($D95="Total",SUM($N$3:$N94),
VLOOKUP($D95,VOL!$E:$Q,COLUMNS(VOL!$E:M),0))</f>
        <v/>
      </c>
      <c r="O95" s="29" t="str">
        <f t="shared" si="15"/>
        <v/>
      </c>
      <c r="Q95" s="24" t="str">
        <f>IF($D95="Total",SUM($Q$3:$Q94),
VLOOKUP($D95,VOL!$E:$Q,COLUMNS(VOL!$E:O),0))</f>
        <v/>
      </c>
      <c r="R95" s="24" t="str">
        <f>IF($D95="Total",SUM($R$3:$R94),
VLOOKUP($D95,VOL!$E:$Q,COLUMNS(VOL!$E:P),0))</f>
        <v/>
      </c>
      <c r="S95" s="29" t="str">
        <f t="shared" si="16"/>
        <v/>
      </c>
      <c r="T95" s="24">
        <v>92</v>
      </c>
      <c r="U95" s="30" t="str">
        <f>IFERROR(_xlfn.RANK.EQ(Q95,$Q$4:$Q$17,0)+COUNTIF($Q$4:Q95,Q95)-1,"")</f>
        <v/>
      </c>
    </row>
    <row r="96" spans="4:21" x14ac:dyDescent="0.35">
      <c r="D96" s="19" t="str">
        <f>IFERROR(
IF(OR($D95="Total",$D95=""),"",
IF(VOL!$E95="","Total",
IF($B$9="Current Week",INDEX(VOL!$E:$E,MATCH('Sales Volume'!$T96,VOL!$A:$A,0)),
IF($B$9="4 weeks",INDEX(VOL!$E:$E,MATCH('Sales Volume'!$T96,VOL!$B:$B,0)),
IF($B$9="13 weeks",INDEX(VOL!$E:$E,MATCH('Sales Volume'!$T96,VOL!$C:$C,0)),
IF($B$9="12 months",INDEX(VOL!$E:$E,MATCH('Sales Volume'!$T96,VOL!$D:$D,0)),
"")))))),
"")</f>
        <v/>
      </c>
      <c r="E96" s="24" t="str">
        <f>IF($D96="Total",SUM($E$3:$E95),
VLOOKUP($D96,VOL!$E:$Q,COLUMNS(VOL!$E:F),0))</f>
        <v/>
      </c>
      <c r="F96" s="24" t="str">
        <f>IF($D96="Total",SUM($F$3:$F95),
VLOOKUP($D96,VOL!$E:$Q,COLUMNS(VOL!$E:G),0))</f>
        <v/>
      </c>
      <c r="G96" s="29" t="str">
        <f t="shared" si="13"/>
        <v/>
      </c>
      <c r="I96" s="24" t="str">
        <f>IF($D96="Total",SUM($I$3:$I95),
VLOOKUP($D96,VOL!$E:$Q,COLUMNS(VOL!$E:I),0))</f>
        <v/>
      </c>
      <c r="J96" s="24" t="str">
        <f>IF($D96="Total",SUM($J$3:$J95),
VLOOKUP($D96,VOL!$E:$Q,COLUMNS(VOL!$E:J),0))</f>
        <v/>
      </c>
      <c r="K96" s="29" t="str">
        <f t="shared" si="14"/>
        <v/>
      </c>
      <c r="M96" s="24" t="str">
        <f>IF($D96="Total",SUM($M$3:$M95),
VLOOKUP($D96,VOL!$E:$Q,COLUMNS(VOL!$E:L),0))</f>
        <v/>
      </c>
      <c r="N96" s="24" t="str">
        <f>IF($D96="Total",SUM($N$3:$N95),
VLOOKUP($D96,VOL!$E:$Q,COLUMNS(VOL!$E:M),0))</f>
        <v/>
      </c>
      <c r="O96" s="29" t="str">
        <f t="shared" si="15"/>
        <v/>
      </c>
      <c r="Q96" s="24" t="str">
        <f>IF($D96="Total",SUM($Q$3:$Q95),
VLOOKUP($D96,VOL!$E:$Q,COLUMNS(VOL!$E:O),0))</f>
        <v/>
      </c>
      <c r="R96" s="24" t="str">
        <f>IF($D96="Total",SUM($R$3:$R95),
VLOOKUP($D96,VOL!$E:$Q,COLUMNS(VOL!$E:P),0))</f>
        <v/>
      </c>
      <c r="S96" s="29" t="str">
        <f t="shared" si="16"/>
        <v/>
      </c>
      <c r="T96" s="24">
        <v>93</v>
      </c>
      <c r="U96" s="30" t="str">
        <f>IFERROR(_xlfn.RANK.EQ(Q96,$Q$4:$Q$17,0)+COUNTIF($Q$4:Q96,Q96)-1,"")</f>
        <v/>
      </c>
    </row>
    <row r="97" spans="4:21" x14ac:dyDescent="0.35">
      <c r="D97" s="19" t="str">
        <f>IFERROR(
IF(OR($D96="Total",$D96=""),"",
IF(VOL!$E96="","Total",
IF($B$9="Current Week",INDEX(VOL!$E:$E,MATCH('Sales Volume'!$T97,VOL!$A:$A,0)),
IF($B$9="4 weeks",INDEX(VOL!$E:$E,MATCH('Sales Volume'!$T97,VOL!$B:$B,0)),
IF($B$9="13 weeks",INDEX(VOL!$E:$E,MATCH('Sales Volume'!$T97,VOL!$C:$C,0)),
IF($B$9="12 months",INDEX(VOL!$E:$E,MATCH('Sales Volume'!$T97,VOL!$D:$D,0)),
"")))))),
"")</f>
        <v/>
      </c>
      <c r="E97" s="24" t="str">
        <f>IF($D97="Total",SUM($E$3:$E96),
VLOOKUP($D97,VOL!$E:$Q,COLUMNS(VOL!$E:F),0))</f>
        <v/>
      </c>
      <c r="F97" s="24" t="str">
        <f>IF($D97="Total",SUM($F$3:$F96),
VLOOKUP($D97,VOL!$E:$Q,COLUMNS(VOL!$E:G),0))</f>
        <v/>
      </c>
      <c r="G97" s="29" t="str">
        <f t="shared" si="13"/>
        <v/>
      </c>
      <c r="I97" s="24" t="str">
        <f>IF($D97="Total",SUM($I$3:$I96),
VLOOKUP($D97,VOL!$E:$Q,COLUMNS(VOL!$E:I),0))</f>
        <v/>
      </c>
      <c r="J97" s="24" t="str">
        <f>IF($D97="Total",SUM($J$3:$J96),
VLOOKUP($D97,VOL!$E:$Q,COLUMNS(VOL!$E:J),0))</f>
        <v/>
      </c>
      <c r="K97" s="29" t="str">
        <f t="shared" si="14"/>
        <v/>
      </c>
      <c r="M97" s="24" t="str">
        <f>IF($D97="Total",SUM($M$3:$M96),
VLOOKUP($D97,VOL!$E:$Q,COLUMNS(VOL!$E:L),0))</f>
        <v/>
      </c>
      <c r="N97" s="24" t="str">
        <f>IF($D97="Total",SUM($N$3:$N96),
VLOOKUP($D97,VOL!$E:$Q,COLUMNS(VOL!$E:M),0))</f>
        <v/>
      </c>
      <c r="O97" s="29" t="str">
        <f t="shared" si="15"/>
        <v/>
      </c>
      <c r="Q97" s="24" t="str">
        <f>IF($D97="Total",SUM($Q$3:$Q96),
VLOOKUP($D97,VOL!$E:$Q,COLUMNS(VOL!$E:O),0))</f>
        <v/>
      </c>
      <c r="R97" s="24" t="str">
        <f>IF($D97="Total",SUM($R$3:$R96),
VLOOKUP($D97,VOL!$E:$Q,COLUMNS(VOL!$E:P),0))</f>
        <v/>
      </c>
      <c r="S97" s="29" t="str">
        <f t="shared" si="16"/>
        <v/>
      </c>
      <c r="T97" s="24">
        <v>94</v>
      </c>
      <c r="U97" s="30" t="str">
        <f>IFERROR(_xlfn.RANK.EQ(Q97,$Q$4:$Q$17,0)+COUNTIF($Q$4:Q97,Q97)-1,"")</f>
        <v/>
      </c>
    </row>
    <row r="98" spans="4:21" x14ac:dyDescent="0.35">
      <c r="D98" s="19" t="str">
        <f>IFERROR(
IF(OR($D97="Total",$D97=""),"",
IF(VOL!$E97="","Total",
IF($B$9="Current Week",INDEX(VOL!$E:$E,MATCH('Sales Volume'!$T98,VOL!$A:$A,0)),
IF($B$9="4 weeks",INDEX(VOL!$E:$E,MATCH('Sales Volume'!$T98,VOL!$B:$B,0)),
IF($B$9="13 weeks",INDEX(VOL!$E:$E,MATCH('Sales Volume'!$T98,VOL!$C:$C,0)),
IF($B$9="12 months",INDEX(VOL!$E:$E,MATCH('Sales Volume'!$T98,VOL!$D:$D,0)),
"")))))),
"")</f>
        <v/>
      </c>
      <c r="E98" s="24" t="str">
        <f>IF($D98="Total",SUM($E$3:$E97),
VLOOKUP($D98,VOL!$E:$Q,COLUMNS(VOL!$E:F),0))</f>
        <v/>
      </c>
      <c r="F98" s="24" t="str">
        <f>IF($D98="Total",SUM($F$3:$F97),
VLOOKUP($D98,VOL!$E:$Q,COLUMNS(VOL!$E:G),0))</f>
        <v/>
      </c>
      <c r="G98" s="29" t="str">
        <f t="shared" si="13"/>
        <v/>
      </c>
      <c r="I98" s="24" t="str">
        <f>IF($D98="Total",SUM($I$3:$I97),
VLOOKUP($D98,VOL!$E:$Q,COLUMNS(VOL!$E:I),0))</f>
        <v/>
      </c>
      <c r="J98" s="24" t="str">
        <f>IF($D98="Total",SUM($J$3:$J97),
VLOOKUP($D98,VOL!$E:$Q,COLUMNS(VOL!$E:J),0))</f>
        <v/>
      </c>
      <c r="K98" s="29" t="str">
        <f t="shared" si="14"/>
        <v/>
      </c>
      <c r="M98" s="24" t="str">
        <f>IF($D98="Total",SUM($M$3:$M97),
VLOOKUP($D98,VOL!$E:$Q,COLUMNS(VOL!$E:L),0))</f>
        <v/>
      </c>
      <c r="N98" s="24" t="str">
        <f>IF($D98="Total",SUM($N$3:$N97),
VLOOKUP($D98,VOL!$E:$Q,COLUMNS(VOL!$E:M),0))</f>
        <v/>
      </c>
      <c r="O98" s="29" t="str">
        <f t="shared" si="15"/>
        <v/>
      </c>
      <c r="Q98" s="24" t="str">
        <f>IF($D98="Total",SUM($Q$3:$Q97),
VLOOKUP($D98,VOL!$E:$Q,COLUMNS(VOL!$E:O),0))</f>
        <v/>
      </c>
      <c r="R98" s="24" t="str">
        <f>IF($D98="Total",SUM($R$3:$R97),
VLOOKUP($D98,VOL!$E:$Q,COLUMNS(VOL!$E:P),0))</f>
        <v/>
      </c>
      <c r="S98" s="29" t="str">
        <f t="shared" si="16"/>
        <v/>
      </c>
      <c r="T98" s="24">
        <v>95</v>
      </c>
      <c r="U98" s="30" t="str">
        <f>IFERROR(_xlfn.RANK.EQ(Q98,$Q$4:$Q$17,0)+COUNTIF($Q$4:Q98,Q98)-1,"")</f>
        <v/>
      </c>
    </row>
    <row r="99" spans="4:21" x14ac:dyDescent="0.35">
      <c r="D99" s="19" t="str">
        <f>IFERROR(
IF(OR($D98="Total",$D98=""),"",
IF(VOL!$E98="","Total",
IF($B$9="Current Week",INDEX(VOL!$E:$E,MATCH('Sales Volume'!$T99,VOL!$A:$A,0)),
IF($B$9="4 weeks",INDEX(VOL!$E:$E,MATCH('Sales Volume'!$T99,VOL!$B:$B,0)),
IF($B$9="13 weeks",INDEX(VOL!$E:$E,MATCH('Sales Volume'!$T99,VOL!$C:$C,0)),
IF($B$9="12 months",INDEX(VOL!$E:$E,MATCH('Sales Volume'!$T99,VOL!$D:$D,0)),
"")))))),
"")</f>
        <v/>
      </c>
      <c r="E99" s="24" t="str">
        <f>IF($D99="Total",SUM($E$3:$E98),
VLOOKUP($D99,VOL!$E:$Q,COLUMNS(VOL!$E:F),0))</f>
        <v/>
      </c>
      <c r="F99" s="24" t="str">
        <f>IF($D99="Total",SUM($F$3:$F98),
VLOOKUP($D99,VOL!$E:$Q,COLUMNS(VOL!$E:G),0))</f>
        <v/>
      </c>
      <c r="G99" s="29" t="str">
        <f t="shared" si="13"/>
        <v/>
      </c>
      <c r="I99" s="24" t="str">
        <f>IF($D99="Total",SUM($I$3:$I98),
VLOOKUP($D99,VOL!$E:$Q,COLUMNS(VOL!$E:I),0))</f>
        <v/>
      </c>
      <c r="J99" s="24" t="str">
        <f>IF($D99="Total",SUM($J$3:$J98),
VLOOKUP($D99,VOL!$E:$Q,COLUMNS(VOL!$E:J),0))</f>
        <v/>
      </c>
      <c r="K99" s="29" t="str">
        <f t="shared" si="14"/>
        <v/>
      </c>
      <c r="M99" s="24" t="str">
        <f>IF($D99="Total",SUM($M$3:$M98),
VLOOKUP($D99,VOL!$E:$Q,COLUMNS(VOL!$E:L),0))</f>
        <v/>
      </c>
      <c r="N99" s="24" t="str">
        <f>IF($D99="Total",SUM($N$3:$N98),
VLOOKUP($D99,VOL!$E:$Q,COLUMNS(VOL!$E:M),0))</f>
        <v/>
      </c>
      <c r="O99" s="29" t="str">
        <f t="shared" si="15"/>
        <v/>
      </c>
      <c r="Q99" s="24" t="str">
        <f>IF($D99="Total",SUM($Q$3:$Q98),
VLOOKUP($D99,VOL!$E:$Q,COLUMNS(VOL!$E:O),0))</f>
        <v/>
      </c>
      <c r="R99" s="24" t="str">
        <f>IF($D99="Total",SUM($R$3:$R98),
VLOOKUP($D99,VOL!$E:$Q,COLUMNS(VOL!$E:P),0))</f>
        <v/>
      </c>
      <c r="S99" s="29" t="str">
        <f t="shared" si="16"/>
        <v/>
      </c>
      <c r="T99" s="24">
        <v>96</v>
      </c>
      <c r="U99" s="30" t="str">
        <f>IFERROR(_xlfn.RANK.EQ(Q99,$Q$4:$Q$17,0)+COUNTIF($Q$4:Q99,Q99)-1,"")</f>
        <v/>
      </c>
    </row>
    <row r="100" spans="4:21" x14ac:dyDescent="0.35">
      <c r="D100" s="19" t="str">
        <f>IFERROR(
IF(OR($D99="Total",$D99=""),"",
IF(VOL!$E99="","Total",
IF($B$9="Current Week",INDEX(VOL!$E:$E,MATCH('Sales Volume'!$T100,VOL!$A:$A,0)),
IF($B$9="4 weeks",INDEX(VOL!$E:$E,MATCH('Sales Volume'!$T100,VOL!$B:$B,0)),
IF($B$9="13 weeks",INDEX(VOL!$E:$E,MATCH('Sales Volume'!$T100,VOL!$C:$C,0)),
IF($B$9="12 months",INDEX(VOL!$E:$E,MATCH('Sales Volume'!$T100,VOL!$D:$D,0)),
"")))))),
"")</f>
        <v/>
      </c>
      <c r="E100" s="24" t="str">
        <f>IF($D100="Total",SUM($E$3:$E99),
VLOOKUP($D100,VOL!$E:$Q,COLUMNS(VOL!$E:F),0))</f>
        <v/>
      </c>
      <c r="F100" s="24" t="str">
        <f>IF($D100="Total",SUM($F$3:$F99),
VLOOKUP($D100,VOL!$E:$Q,COLUMNS(VOL!$E:G),0))</f>
        <v/>
      </c>
      <c r="G100" s="29" t="str">
        <f t="shared" si="13"/>
        <v/>
      </c>
      <c r="I100" s="24" t="str">
        <f>IF($D100="Total",SUM($I$3:$I99),
VLOOKUP($D100,VOL!$E:$Q,COLUMNS(VOL!$E:I),0))</f>
        <v/>
      </c>
      <c r="J100" s="24" t="str">
        <f>IF($D100="Total",SUM($J$3:$J99),
VLOOKUP($D100,VOL!$E:$Q,COLUMNS(VOL!$E:J),0))</f>
        <v/>
      </c>
      <c r="K100" s="29" t="str">
        <f t="shared" si="14"/>
        <v/>
      </c>
      <c r="M100" s="24" t="str">
        <f>IF($D100="Total",SUM($M$3:$M99),
VLOOKUP($D100,VOL!$E:$Q,COLUMNS(VOL!$E:L),0))</f>
        <v/>
      </c>
      <c r="N100" s="24" t="str">
        <f>IF($D100="Total",SUM($N$3:$N99),
VLOOKUP($D100,VOL!$E:$Q,COLUMNS(VOL!$E:M),0))</f>
        <v/>
      </c>
      <c r="O100" s="29" t="str">
        <f t="shared" si="15"/>
        <v/>
      </c>
      <c r="Q100" s="24" t="str">
        <f>IF($D100="Total",SUM($Q$3:$Q99),
VLOOKUP($D100,VOL!$E:$Q,COLUMNS(VOL!$E:O),0))</f>
        <v/>
      </c>
      <c r="R100" s="24" t="str">
        <f>IF($D100="Total",SUM($R$3:$R99),
VLOOKUP($D100,VOL!$E:$Q,COLUMNS(VOL!$E:P),0))</f>
        <v/>
      </c>
      <c r="S100" s="29" t="str">
        <f t="shared" si="16"/>
        <v/>
      </c>
      <c r="T100" s="24">
        <v>97</v>
      </c>
      <c r="U100" s="30" t="str">
        <f>IFERROR(_xlfn.RANK.EQ(Q100,$Q$4:$Q$17,0)+COUNTIF($Q$4:Q100,Q100)-1,"")</f>
        <v/>
      </c>
    </row>
    <row r="101" spans="4:21" x14ac:dyDescent="0.35">
      <c r="D101" s="19" t="str">
        <f>IFERROR(
IF(OR($D100="Total",$D100=""),"",
IF(VOL!$E100="","Total",
IF($B$9="Current Week",INDEX(VOL!$E:$E,MATCH('Sales Volume'!$T101,VOL!$A:$A,0)),
IF($B$9="4 weeks",INDEX(VOL!$E:$E,MATCH('Sales Volume'!$T101,VOL!$B:$B,0)),
IF($B$9="13 weeks",INDEX(VOL!$E:$E,MATCH('Sales Volume'!$T101,VOL!$C:$C,0)),
IF($B$9="12 months",INDEX(VOL!$E:$E,MATCH('Sales Volume'!$T101,VOL!$D:$D,0)),
"")))))),
"")</f>
        <v/>
      </c>
      <c r="E101" s="24" t="str">
        <f>IF($D101="Total",SUM($E$3:$E100),
VLOOKUP($D101,VOL!$E:$Q,COLUMNS(VOL!$E:F),0))</f>
        <v/>
      </c>
      <c r="F101" s="24" t="str">
        <f>IF($D101="Total",SUM($F$3:$F100),
VLOOKUP($D101,VOL!$E:$Q,COLUMNS(VOL!$E:G),0))</f>
        <v/>
      </c>
      <c r="G101" s="29" t="str">
        <f t="shared" si="13"/>
        <v/>
      </c>
      <c r="I101" s="24" t="str">
        <f>IF($D101="Total",SUM($I$3:$I100),
VLOOKUP($D101,VOL!$E:$Q,COLUMNS(VOL!$E:I),0))</f>
        <v/>
      </c>
      <c r="J101" s="24" t="str">
        <f>IF($D101="Total",SUM($J$3:$J100),
VLOOKUP($D101,VOL!$E:$Q,COLUMNS(VOL!$E:J),0))</f>
        <v/>
      </c>
      <c r="K101" s="29" t="str">
        <f t="shared" si="14"/>
        <v/>
      </c>
      <c r="M101" s="24" t="str">
        <f>IF($D101="Total",SUM($M$3:$M100),
VLOOKUP($D101,VOL!$E:$Q,COLUMNS(VOL!$E:L),0))</f>
        <v/>
      </c>
      <c r="N101" s="24" t="str">
        <f>IF($D101="Total",SUM($N$3:$N100),
VLOOKUP($D101,VOL!$E:$Q,COLUMNS(VOL!$E:M),0))</f>
        <v/>
      </c>
      <c r="O101" s="29" t="str">
        <f t="shared" si="15"/>
        <v/>
      </c>
      <c r="Q101" s="24" t="str">
        <f>IF($D101="Total",SUM($Q$3:$Q100),
VLOOKUP($D101,VOL!$E:$Q,COLUMNS(VOL!$E:O),0))</f>
        <v/>
      </c>
      <c r="R101" s="24" t="str">
        <f>IF($D101="Total",SUM($R$3:$R100),
VLOOKUP($D101,VOL!$E:$Q,COLUMNS(VOL!$E:P),0))</f>
        <v/>
      </c>
      <c r="S101" s="29" t="str">
        <f t="shared" si="16"/>
        <v/>
      </c>
      <c r="T101" s="24">
        <v>98</v>
      </c>
      <c r="U101" s="30" t="str">
        <f>IFERROR(_xlfn.RANK.EQ(Q101,$Q$4:$Q$17,0)+COUNTIF($Q$4:Q101,Q101)-1,"")</f>
        <v/>
      </c>
    </row>
    <row r="102" spans="4:21" x14ac:dyDescent="0.35">
      <c r="D102" s="19" t="str">
        <f>IFERROR(
IF(OR($D101="Total",$D101=""),"",
IF(VOL!$E101="","Total",
IF($B$9="Current Week",INDEX(VOL!$E:$E,MATCH('Sales Volume'!$T102,VOL!$A:$A,0)),
IF($B$9="4 weeks",INDEX(VOL!$E:$E,MATCH('Sales Volume'!$T102,VOL!$B:$B,0)),
IF($B$9="13 weeks",INDEX(VOL!$E:$E,MATCH('Sales Volume'!$T102,VOL!$C:$C,0)),
IF($B$9="12 months",INDEX(VOL!$E:$E,MATCH('Sales Volume'!$T102,VOL!$D:$D,0)),
"")))))),
"")</f>
        <v/>
      </c>
      <c r="E102" s="24" t="str">
        <f>IF($D102="Total",SUM($E$3:$E101),
VLOOKUP($D102,VOL!$E:$Q,COLUMNS(VOL!$E:F),0))</f>
        <v/>
      </c>
      <c r="F102" s="24" t="str">
        <f>IF($D102="Total",SUM($F$3:$F101),
VLOOKUP($D102,VOL!$E:$Q,COLUMNS(VOL!$E:G),0))</f>
        <v/>
      </c>
      <c r="G102" s="29" t="str">
        <f t="shared" si="13"/>
        <v/>
      </c>
      <c r="I102" s="24" t="str">
        <f>IF($D102="Total",SUM($I$3:$I101),
VLOOKUP($D102,VOL!$E:$Q,COLUMNS(VOL!$E:I),0))</f>
        <v/>
      </c>
      <c r="J102" s="24" t="str">
        <f>IF($D102="Total",SUM($J$3:$J101),
VLOOKUP($D102,VOL!$E:$Q,COLUMNS(VOL!$E:J),0))</f>
        <v/>
      </c>
      <c r="K102" s="29" t="str">
        <f t="shared" si="14"/>
        <v/>
      </c>
      <c r="M102" s="24" t="str">
        <f>IF($D102="Total",SUM($M$3:$M101),
VLOOKUP($D102,VOL!$E:$Q,COLUMNS(VOL!$E:L),0))</f>
        <v/>
      </c>
      <c r="N102" s="24" t="str">
        <f>IF($D102="Total",SUM($N$3:$N101),
VLOOKUP($D102,VOL!$E:$Q,COLUMNS(VOL!$E:M),0))</f>
        <v/>
      </c>
      <c r="O102" s="29" t="str">
        <f t="shared" si="15"/>
        <v/>
      </c>
      <c r="Q102" s="24" t="str">
        <f>IF($D102="Total",SUM($Q$3:$Q101),
VLOOKUP($D102,VOL!$E:$Q,COLUMNS(VOL!$E:O),0))</f>
        <v/>
      </c>
      <c r="R102" s="24" t="str">
        <f>IF($D102="Total",SUM($R$3:$R101),
VLOOKUP($D102,VOL!$E:$Q,COLUMNS(VOL!$E:P),0))</f>
        <v/>
      </c>
      <c r="S102" s="29" t="str">
        <f t="shared" si="16"/>
        <v/>
      </c>
      <c r="T102" s="24">
        <v>99</v>
      </c>
      <c r="U102" s="30" t="str">
        <f>IFERROR(_xlfn.RANK.EQ(Q102,$Q$4:$Q$17,0)+COUNTIF($Q$4:Q102,Q102)-1,"")</f>
        <v/>
      </c>
    </row>
    <row r="103" spans="4:21" x14ac:dyDescent="0.35">
      <c r="D103" s="19" t="str">
        <f>IFERROR(
IF(OR($D102="Total",$D102=""),"",
IF(VOL!$E102="","Total",
IF($B$9="Current Week",INDEX(VOL!$E:$E,MATCH('Sales Volume'!$T103,VOL!$A:$A,0)),
IF($B$9="4 weeks",INDEX(VOL!$E:$E,MATCH('Sales Volume'!$T103,VOL!$B:$B,0)),
IF($B$9="13 weeks",INDEX(VOL!$E:$E,MATCH('Sales Volume'!$T103,VOL!$C:$C,0)),
IF($B$9="MAT",INDEX(VOL!$E:$E,MATCH('Sales Volume'!$T103,VOL!$D:$D,0)),
"")))))),
"")</f>
        <v/>
      </c>
      <c r="E103" s="24" t="str">
        <f>IF($D103="Total",SUM($E$3:$E102),
VLOOKUP($D103,VOL!$E:$Q,COLUMNS(VOL!$E:F),0))</f>
        <v/>
      </c>
      <c r="F103" s="24" t="str">
        <f>IF($D103="Total",SUM($F$3:$F102),
VLOOKUP($D103,VOL!$E:$Q,COLUMNS(VOL!$E:G),0))</f>
        <v/>
      </c>
      <c r="G103" s="29" t="str">
        <f t="shared" si="13"/>
        <v/>
      </c>
      <c r="I103" s="24" t="str">
        <f>IF($D103="Total",SUM($I$3:$I102),
VLOOKUP($D103,VOL!$E:$Q,COLUMNS(VOL!$E:I),0))</f>
        <v/>
      </c>
      <c r="J103" s="24" t="str">
        <f>IF($D103="Total",SUM($J$3:$J102),
VLOOKUP($D103,VOL!$E:$Q,COLUMNS(VOL!$E:J),0))</f>
        <v/>
      </c>
      <c r="K103" s="29" t="str">
        <f t="shared" si="14"/>
        <v/>
      </c>
      <c r="M103" s="24" t="str">
        <f>IF($D103="Total",SUM($M$3:$M102),
VLOOKUP($D103,VOL!$E:$Q,COLUMNS(VOL!$E:L),0))</f>
        <v/>
      </c>
      <c r="N103" s="24" t="str">
        <f>IF($D103="Total",SUM($N$3:$N102),
VLOOKUP($D103,VOL!$E:$Q,COLUMNS(VOL!$E:M),0))</f>
        <v/>
      </c>
      <c r="O103" s="29" t="str">
        <f t="shared" si="15"/>
        <v/>
      </c>
      <c r="Q103" s="24" t="str">
        <f>IF($D103="Total",SUM($Q$3:$Q102),
VLOOKUP($D103,VOL!$E:$Q,COLUMNS(VOL!$E:O),0))</f>
        <v/>
      </c>
      <c r="R103" s="24" t="str">
        <f>IF($D103="Total",SUM($R$3:$R102),
VLOOKUP($D103,VOL!$E:$Q,COLUMNS(VOL!$E:P),0))</f>
        <v/>
      </c>
      <c r="S103" s="29" t="str">
        <f t="shared" si="16"/>
        <v/>
      </c>
      <c r="T103" s="24">
        <v>100</v>
      </c>
      <c r="U103" s="30" t="str">
        <f>IFERROR(_xlfn.RANK.EQ(E103,$E$4:$E$17,0)+COUNTIF($E$4:E103,E103)-1,"")</f>
        <v/>
      </c>
    </row>
  </sheetData>
  <sheetProtection autoFilter="0"/>
  <mergeCells count="4">
    <mergeCell ref="Q2:S2"/>
    <mergeCell ref="E2:G2"/>
    <mergeCell ref="I2:K2"/>
    <mergeCell ref="M2:O2"/>
  </mergeCells>
  <conditionalFormatting sqref="E4:G103 I4:K103 M4:O103 Q4:S103">
    <cfRule type="expression" dxfId="4" priority="2">
      <formula>$D4&lt;&gt;""</formula>
    </cfRule>
  </conditionalFormatting>
  <conditionalFormatting sqref="I4:K103 M4:O103 Q4:S103 D4:G103">
    <cfRule type="expression" dxfId="3" priority="1">
      <formula>$D4="Total"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9057FD4-75EE-48FB-BDE3-1DF7D212D2A2}">
          <x14:formula1>
            <xm:f>'Lookup refs'!$B$1:$B$4</xm:f>
          </x14:formula1>
          <xm:sqref>B9</xm:sqref>
        </x14:dataValidation>
        <x14:dataValidation type="list" allowBlank="1" showInputMessage="1" showErrorMessage="1" xr:uid="{CDFC2C1F-DA7C-43A2-9226-074962024D0F}">
          <x14:formula1>
            <xm:f>'Lookup refs'!$A$1:$A$3</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69FE-9737-468A-9B3E-4D3FE247B1D7}">
  <sheetPr>
    <tabColor theme="1"/>
  </sheetPr>
  <dimension ref="A1:Q202"/>
  <sheetViews>
    <sheetView showGridLines="0" zoomScale="85" zoomScaleNormal="85" workbookViewId="0">
      <pane ySplit="1" topLeftCell="A2" activePane="bottomLeft" state="frozen"/>
      <selection activeCell="F5" sqref="F5"/>
      <selection pane="bottomLeft" activeCell="F5" sqref="F5"/>
    </sheetView>
  </sheetViews>
  <sheetFormatPr defaultRowHeight="14.5" x14ac:dyDescent="0.35"/>
  <cols>
    <col min="1" max="1" width="13.453125" bestFit="1" customWidth="1"/>
    <col min="2" max="2" width="14.1796875" bestFit="1" customWidth="1"/>
    <col min="3" max="3" width="15.1796875" bestFit="1" customWidth="1"/>
    <col min="4" max="4" width="15" customWidth="1"/>
    <col min="5" max="5" width="17.1796875" customWidth="1"/>
    <col min="8" max="8" width="9.1796875"/>
    <col min="11" max="11" width="9.1796875"/>
    <col min="14" max="14" width="9.1796875"/>
    <col min="17" max="17" width="9.1796875"/>
  </cols>
  <sheetData>
    <row r="1" spans="1:17" x14ac:dyDescent="0.35">
      <c r="F1" s="64" t="s">
        <v>41</v>
      </c>
      <c r="G1" s="65"/>
      <c r="H1" s="66"/>
      <c r="I1" s="64" t="s">
        <v>42</v>
      </c>
      <c r="J1" s="65"/>
      <c r="K1" s="66"/>
      <c r="L1" s="64" t="s">
        <v>43</v>
      </c>
      <c r="M1" s="65"/>
      <c r="N1" s="66"/>
      <c r="O1" s="64" t="s">
        <v>57</v>
      </c>
      <c r="P1" s="65"/>
      <c r="Q1" s="66"/>
    </row>
    <row r="2" spans="1:17" x14ac:dyDescent="0.35">
      <c r="A2" s="9" t="s">
        <v>53</v>
      </c>
      <c r="B2" s="9" t="s">
        <v>55</v>
      </c>
      <c r="C2" s="9" t="s">
        <v>54</v>
      </c>
      <c r="D2" s="9" t="s">
        <v>58</v>
      </c>
      <c r="E2" s="10"/>
      <c r="F2" s="5" t="s">
        <v>44</v>
      </c>
      <c r="G2" s="5" t="s">
        <v>45</v>
      </c>
      <c r="I2" s="4" t="s">
        <v>44</v>
      </c>
      <c r="J2" s="5" t="s">
        <v>45</v>
      </c>
      <c r="L2" s="4" t="s">
        <v>44</v>
      </c>
      <c r="M2" s="5" t="s">
        <v>45</v>
      </c>
      <c r="O2" s="4" t="s">
        <v>44</v>
      </c>
      <c r="P2" s="5" t="s">
        <v>45</v>
      </c>
    </row>
    <row r="3" spans="1:17" x14ac:dyDescent="0.35">
      <c r="A3" s="8">
        <f>IFERROR(_xlfn.RANK.EQ(F3,$F$3:$F$150,0)+COUNTIF($F$3:F3,F3)-1,"")</f>
        <v>3</v>
      </c>
      <c r="B3" s="8">
        <f>IFERROR(_xlfn.RANK.EQ(I3,$I$3:$I$150,0)+COUNTIF($I$3:I3,I3)-1,"")</f>
        <v>3</v>
      </c>
      <c r="C3" s="8">
        <f>IFERROR(_xlfn.RANK.EQ(L3,$L$3:$L$150,0)+COUNTIF($L$3:L3,L3)-1,"")</f>
        <v>2</v>
      </c>
      <c r="D3" s="8">
        <f>IFERROR(_xlfn.RANK.EQ(O3,$O$3:$O$150,0)+COUNTIF($O$3:O3,O3)-1,"")</f>
        <v>2</v>
      </c>
      <c r="E3" t="str">
        <f xml:space="preserve">
IF('Pivot fields'!$B2="(blank)","",
IF('Sales Volume'!$B$6="Customer Name",IF(NOT(OR('Pivot fields'!$B2="(blank)",'Pivot fields'!$B2="")),'Pivot fields'!$B2,""),
IF('Sales Volume'!$B$6="Customer location",IF(NOT(OR('Pivot fields'!$D2="(blank)",'Pivot fields'!$D2="")),'Pivot fields'!$D2,""),
IF('Sales Volume'!$B$6="Product type",IF(NOT(OR('Pivot fields'!$F2="(blank)",'Pivot fields'!$F2="")),'Pivot fields'!$F2,""),
""))))</f>
        <v>Business casual</v>
      </c>
      <c r="F3" s="7">
        <f>IF($E3="","",
IF('Sales Volume'!$B$6="Customer name",SUMIFS(Data!$G:$G,Data!$B:$B,VOL!$E3,Data!$I:$I,1),
IF('Sales Volume'!$B$6="Customer location",SUMIFS(Data!$G:$G,Data!$C:$C,VOL!$E3,Data!$I:$I,1),
IF('Sales Volume'!$B$6="Product type",SUMIFS(Data!$G:$G,Data!$F:$F,VOL!$E3,Data!$I:$I,1),
""))))</f>
        <v>175</v>
      </c>
      <c r="G3" s="7">
        <f>IF($E3="","",
IF('Sales Volume'!$B$6="Customer name",SUMIFS(Data!$G:$G,Data!$B:$B,VOL!$E3,Data!$I:$I,53),
IF('Sales Volume'!$B$6="Customer location",SUMIFS(Data!$G:$G,Data!$C:$C,VOL!$E3,Data!$I:$I,53),
IF('Sales Volume'!$B$6="Product type",SUMIFS(Data!$G:$G,Data!$F:$F,VOL!$E3,Data!$I:$I,53),
""))))</f>
        <v>84</v>
      </c>
      <c r="I3" s="7">
        <f>IF($E3="","",
IF('Sales Volume'!$B$6="Customer name",SUMIFS(Data!$G:$G,Data!$B:$B,VOL!$E3,Data!$I:$I,"&gt;0",Data!$I:$I,"&lt;=4"),
IF('Sales Volume'!$B$6="Customer location",SUMIFS(Data!$G:$G,Data!$C:$C,VOL!$E3,Data!$I:$I,"&gt;0",Data!$I:$I,"&lt;=4"),
IF('Sales Volume'!$B$6="Product type",SUMIFS(Data!$G:$G,Data!$F:$F,VOL!$E3,Data!$I:$I,"&gt;0",Data!$I:$I,"&lt;=4"),
""))))</f>
        <v>266</v>
      </c>
      <c r="J3" s="7">
        <f>IF($E3="","",
IF('Sales Volume'!$B$6="Customer name",SUMIFS(Data!$G:$G,Data!$B:$B,VOL!$E3,Data!$I:$I,"&gt;52",Data!$I:$I,"&lt;=56"),
IF('Sales Volume'!$B$6="Customer location",SUMIFS(Data!$G:$G,Data!$C:$C,VOL!$E3,Data!$I:$I,"&gt;52",Data!$I:$I,"&lt;=56"),
IF('Sales Volume'!$B$6="Product type",SUMIFS(Data!$G:$G,Data!$F:$F,VOL!$E3,Data!$I:$I,"&gt;52",Data!$I:$I,"&lt;=56"),
""))))</f>
        <v>84</v>
      </c>
      <c r="L3" s="7">
        <f>IF($E3="","",
IF('Sales Volume'!$B$6="Customer name",SUMIFS(Data!$G:$G,Data!$B:$B,VOL!$E3,Data!$I:$I,"&gt;0",Data!$I:$I,"&lt;=13"),
IF('Sales Volume'!$B$6="Customer location",SUMIFS(Data!$G:$G,Data!$C:$C,VOL!$E3,Data!$I:$I,"&gt;0",Data!$I:$I,"&lt;=13"),
IF('Sales Volume'!$B$6="Product type",SUMIFS(Data!$G:$G,Data!$F:$F,VOL!$E3,Data!$I:$I,"&gt;0",Data!$I:$I,"&lt;=13"),
""))))</f>
        <v>747</v>
      </c>
      <c r="M3" s="7">
        <f>IF($E3="","",
IF('Sales Volume'!$B$6="Customer name",SUMIFS(Data!$G:$G,Data!$B:$B,VOL!$E3,Data!$I:$I,"&gt;52",Data!$I:$I,"&lt;=65"),
IF('Sales Volume'!$B$6="Customer location",SUMIFS(Data!$G:$G,Data!$C:$C,VOL!$E3,Data!$I:$I,"&gt;52",Data!$I:$I,"&lt;=65"),
IF('Sales Volume'!$B$6="Product type",SUMIFS(Data!$G:$G,Data!$F:$F,VOL!$E3,Data!$I:$I,"&gt;52",Data!$I:$I,"&lt;=65"),
""))))</f>
        <v>168</v>
      </c>
      <c r="O3" s="7">
        <f>IF($E3="","",
IF('Sales Volume'!$B$6="Customer name",SUMIFS(Data!$G:$G,Data!$B:$B,VOL!$E3,Data!$I:$I,"&gt;0",Data!$I:$I,"&lt;=52"),
IF('Sales Volume'!$B$6="Customer location",SUMIFS(Data!$G:$G,Data!$C:$C,VOL!$E3,Data!$I:$I,"&gt;0",Data!$I:$I,"&lt;=52"),
IF('Sales Volume'!$B$6="Product type",SUMIFS(Data!$G:$G,Data!$F:$F,VOL!$E3,Data!$I:$I,"&gt;0",Data!$I:$I,"&lt;=52"),
""))))</f>
        <v>747</v>
      </c>
      <c r="P3" s="7">
        <f>IF($E3="","",
IF('Sales Volume'!$B$6="Customer name",SUMIFS(Data!$G:$G,Data!$B:$B,VOL!$E3,Data!$I:$I,"&gt;52",Data!$I:$I,"&lt;=104"),
IF('Sales Volume'!$B$6="Customer location",SUMIFS(Data!$G:$G,Data!$C:$C,VOL!$E3,Data!$I:$I,"&gt;52",Data!$I:$I,"&lt;=104"),
IF('Sales Volume'!$B$6="Product type",SUMIFS(Data!$G:$G,Data!$F:$F,VOL!$E3,Data!$I:$I,"&gt;52",Data!$I:$I,"&lt;=104"),
""))))</f>
        <v>518</v>
      </c>
    </row>
    <row r="4" spans="1:17" x14ac:dyDescent="0.35">
      <c r="A4" s="8">
        <f>IFERROR(_xlfn.RANK.EQ(F4,$F$3:$F$150,0)+COUNTIF($F$3:F4,F4)-1,"")</f>
        <v>5</v>
      </c>
      <c r="B4" s="8">
        <f>IFERROR(_xlfn.RANK.EQ(I4,$I$3:$I$150,0)+COUNTIF($I$3:I4,I4)-1,"")</f>
        <v>6</v>
      </c>
      <c r="C4" s="8">
        <f>IFERROR(_xlfn.RANK.EQ(L4,$L$3:$L$150,0)+COUNTIF($L$3:L4,L4)-1,"")</f>
        <v>5</v>
      </c>
      <c r="D4" s="8">
        <f>IFERROR(_xlfn.RANK.EQ(O4,$O$3:$O$150,0)+COUNTIF($O$3:O4,O4)-1,"")</f>
        <v>5</v>
      </c>
      <c r="E4" t="str">
        <f xml:space="preserve">
IF('Pivot fields'!$B3="(blank)","",
IF('Sales Volume'!$B$6="Customer Name",IF(NOT(OR('Pivot fields'!$B3="(blank)",'Pivot fields'!$B3="")),'Pivot fields'!$B3,""),
IF('Sales Volume'!$B$6="Customer location",IF(NOT(OR('Pivot fields'!$D3="(blank)",'Pivot fields'!$D3="")),'Pivot fields'!$D3,""),
IF('Sales Volume'!$B$6="Product type",IF(NOT(OR('Pivot fields'!$F3="(blank)",'Pivot fields'!$F3="")),'Pivot fields'!$F3,""),
""))))</f>
        <v>Business formal</v>
      </c>
      <c r="F4" s="7">
        <f>IF($E4="","",
IF('Sales Volume'!$B$6="Customer name",SUMIFS(Data!$G:$G,Data!$B:$B,VOL!$E4,Data!$I:$I,1),
IF('Sales Volume'!$B$6="Customer location",SUMIFS(Data!$G:$G,Data!$C:$C,VOL!$E4,Data!$I:$I,1),
IF('Sales Volume'!$B$6="Product type",SUMIFS(Data!$G:$G,Data!$F:$F,VOL!$E4,Data!$I:$I,1),
""))))</f>
        <v>136</v>
      </c>
      <c r="G4" s="7">
        <f>IF($E4="","",
IF('Sales Volume'!$B$6="Customer name",SUMIFS(Data!$G:$G,Data!$B:$B,VOL!$E4,Data!$I:$I,53),
IF('Sales Volume'!$B$6="Customer location",SUMIFS(Data!$G:$G,Data!$C:$C,VOL!$E4,Data!$I:$I,53),
IF('Sales Volume'!$B$6="Product type",SUMIFS(Data!$G:$G,Data!$F:$F,VOL!$E4,Data!$I:$I,53),
""))))</f>
        <v>52</v>
      </c>
      <c r="I4" s="7">
        <f>IF($E4="","",
IF('Sales Volume'!$B$6="Customer name",SUMIFS(Data!$G:$G,Data!$B:$B,VOL!$E4,Data!$I:$I,"&gt;0",Data!$I:$I,"&lt;=4"),
IF('Sales Volume'!$B$6="Customer location",SUMIFS(Data!$G:$G,Data!$C:$C,VOL!$E4,Data!$I:$I,"&gt;0",Data!$I:$I,"&lt;=4"),
IF('Sales Volume'!$B$6="Product type",SUMIFS(Data!$G:$G,Data!$F:$F,VOL!$E4,Data!$I:$I,"&gt;0",Data!$I:$I,"&lt;=4"),
""))))</f>
        <v>136</v>
      </c>
      <c r="J4" s="7">
        <f>IF($E4="","",
IF('Sales Volume'!$B$6="Customer name",SUMIFS(Data!$G:$G,Data!$B:$B,VOL!$E4,Data!$I:$I,"&gt;52",Data!$I:$I,"&lt;=56"),
IF('Sales Volume'!$B$6="Customer location",SUMIFS(Data!$G:$G,Data!$C:$C,VOL!$E4,Data!$I:$I,"&gt;52",Data!$I:$I,"&lt;=56"),
IF('Sales Volume'!$B$6="Product type",SUMIFS(Data!$G:$G,Data!$F:$F,VOL!$E4,Data!$I:$I,"&gt;52",Data!$I:$I,"&lt;=56"),
""))))</f>
        <v>52</v>
      </c>
      <c r="L4" s="7">
        <f>IF($E4="","",
IF('Sales Volume'!$B$6="Customer name",SUMIFS(Data!$G:$G,Data!$B:$B,VOL!$E4,Data!$I:$I,"&gt;0",Data!$I:$I,"&lt;=13"),
IF('Sales Volume'!$B$6="Customer location",SUMIFS(Data!$G:$G,Data!$C:$C,VOL!$E4,Data!$I:$I,"&gt;0",Data!$I:$I,"&lt;=13"),
IF('Sales Volume'!$B$6="Product type",SUMIFS(Data!$G:$G,Data!$F:$F,VOL!$E4,Data!$I:$I,"&gt;0",Data!$I:$I,"&lt;=13"),
""))))</f>
        <v>460</v>
      </c>
      <c r="M4" s="7">
        <f>IF($E4="","",
IF('Sales Volume'!$B$6="Customer name",SUMIFS(Data!$G:$G,Data!$B:$B,VOL!$E4,Data!$I:$I,"&gt;52",Data!$I:$I,"&lt;=65"),
IF('Sales Volume'!$B$6="Customer location",SUMIFS(Data!$G:$G,Data!$C:$C,VOL!$E4,Data!$I:$I,"&gt;52",Data!$I:$I,"&lt;=65"),
IF('Sales Volume'!$B$6="Product type",SUMIFS(Data!$G:$G,Data!$F:$F,VOL!$E4,Data!$I:$I,"&gt;52",Data!$I:$I,"&lt;=65"),
""))))</f>
        <v>214</v>
      </c>
      <c r="O4" s="7">
        <f>IF($E4="","",
IF('Sales Volume'!$B$6="Customer name",SUMIFS(Data!$G:$G,Data!$B:$B,VOL!$E4,Data!$I:$I,"&gt;0",Data!$I:$I,"&lt;=52"),
IF('Sales Volume'!$B$6="Customer location",SUMIFS(Data!$G:$G,Data!$C:$C,VOL!$E4,Data!$I:$I,"&gt;0",Data!$I:$I,"&lt;=52"),
IF('Sales Volume'!$B$6="Product type",SUMIFS(Data!$G:$G,Data!$F:$F,VOL!$E4,Data!$I:$I,"&gt;0",Data!$I:$I,"&lt;=52"),
""))))</f>
        <v>460</v>
      </c>
      <c r="P4" s="7">
        <f>IF($E4="","",
IF('Sales Volume'!$B$6="Customer name",SUMIFS(Data!$G:$G,Data!$B:$B,VOL!$E4,Data!$I:$I,"&gt;52",Data!$I:$I,"&lt;=104"),
IF('Sales Volume'!$B$6="Customer location",SUMIFS(Data!$G:$G,Data!$C:$C,VOL!$E4,Data!$I:$I,"&gt;52",Data!$I:$I,"&lt;=104"),
IF('Sales Volume'!$B$6="Product type",SUMIFS(Data!$G:$G,Data!$F:$F,VOL!$E4,Data!$I:$I,"&gt;52",Data!$I:$I,"&lt;=104"),
""))))</f>
        <v>674</v>
      </c>
    </row>
    <row r="5" spans="1:17" x14ac:dyDescent="0.35">
      <c r="A5" s="8">
        <f>IFERROR(_xlfn.RANK.EQ(F5,$F$3:$F$150,0)+COUNTIF($F$3:F5,F5)-1,"")</f>
        <v>1</v>
      </c>
      <c r="B5" s="8">
        <f>IFERROR(_xlfn.RANK.EQ(I5,$I$3:$I$150,0)+COUNTIF($I$3:I5,I5)-1,"")</f>
        <v>1</v>
      </c>
      <c r="C5" s="8">
        <f>IFERROR(_xlfn.RANK.EQ(L5,$L$3:$L$150,0)+COUNTIF($L$3:L5,L5)-1,"")</f>
        <v>4</v>
      </c>
      <c r="D5" s="8">
        <f>IFERROR(_xlfn.RANK.EQ(O5,$O$3:$O$150,0)+COUNTIF($O$3:O5,O5)-1,"")</f>
        <v>4</v>
      </c>
      <c r="E5" t="str">
        <f xml:space="preserve">
IF('Pivot fields'!$B4="(blank)","",
IF('Sales Volume'!$B$6="Customer Name",IF(NOT(OR('Pivot fields'!$B4="(blank)",'Pivot fields'!$B4="")),'Pivot fields'!$B4,""),
IF('Sales Volume'!$B$6="Customer location",IF(NOT(OR('Pivot fields'!$D4="(blank)",'Pivot fields'!$D4="")),'Pivot fields'!$D4,""),
IF('Sales Volume'!$B$6="Product type",IF(NOT(OR('Pivot fields'!$F4="(blank)",'Pivot fields'!$F4="")),'Pivot fields'!$F4,""),
""))))</f>
        <v>Business shirt</v>
      </c>
      <c r="F5" s="7">
        <f>IF($E5="","",
IF('Sales Volume'!$B$6="Customer name",SUMIFS(Data!$G:$G,Data!$B:$B,VOL!$E5,Data!$I:$I,1),
IF('Sales Volume'!$B$6="Customer location",SUMIFS(Data!$G:$G,Data!$C:$C,VOL!$E5,Data!$I:$I,1),
IF('Sales Volume'!$B$6="Product type",SUMIFS(Data!$G:$G,Data!$F:$F,VOL!$E5,Data!$I:$I,1),
""))))</f>
        <v>306</v>
      </c>
      <c r="G5" s="7">
        <f>IF($E5="","",
IF('Sales Volume'!$B$6="Customer name",SUMIFS(Data!$G:$G,Data!$B:$B,VOL!$E5,Data!$I:$I,53),
IF('Sales Volume'!$B$6="Customer location",SUMIFS(Data!$G:$G,Data!$C:$C,VOL!$E5,Data!$I:$I,53),
IF('Sales Volume'!$B$6="Product type",SUMIFS(Data!$G:$G,Data!$F:$F,VOL!$E5,Data!$I:$I,53),
""))))</f>
        <v>0</v>
      </c>
      <c r="I5" s="7">
        <f>IF($E5="","",
IF('Sales Volume'!$B$6="Customer name",SUMIFS(Data!$G:$G,Data!$B:$B,VOL!$E5,Data!$I:$I,"&gt;0",Data!$I:$I,"&lt;=4"),
IF('Sales Volume'!$B$6="Customer location",SUMIFS(Data!$G:$G,Data!$C:$C,VOL!$E5,Data!$I:$I,"&gt;0",Data!$I:$I,"&lt;=4"),
IF('Sales Volume'!$B$6="Product type",SUMIFS(Data!$G:$G,Data!$F:$F,VOL!$E5,Data!$I:$I,"&gt;0",Data!$I:$I,"&lt;=4"),
""))))</f>
        <v>497</v>
      </c>
      <c r="J5" s="7">
        <f>IF($E5="","",
IF('Sales Volume'!$B$6="Customer name",SUMIFS(Data!$G:$G,Data!$B:$B,VOL!$E5,Data!$I:$I,"&gt;52",Data!$I:$I,"&lt;=56"),
IF('Sales Volume'!$B$6="Customer location",SUMIFS(Data!$G:$G,Data!$C:$C,VOL!$E5,Data!$I:$I,"&gt;52",Data!$I:$I,"&lt;=56"),
IF('Sales Volume'!$B$6="Product type",SUMIFS(Data!$G:$G,Data!$F:$F,VOL!$E5,Data!$I:$I,"&gt;52",Data!$I:$I,"&lt;=56"),
""))))</f>
        <v>121</v>
      </c>
      <c r="L5" s="7">
        <f>IF($E5="","",
IF('Sales Volume'!$B$6="Customer name",SUMIFS(Data!$G:$G,Data!$B:$B,VOL!$E5,Data!$I:$I,"&gt;0",Data!$I:$I,"&lt;=13"),
IF('Sales Volume'!$B$6="Customer location",SUMIFS(Data!$G:$G,Data!$C:$C,VOL!$E5,Data!$I:$I,"&gt;0",Data!$I:$I,"&lt;=13"),
IF('Sales Volume'!$B$6="Product type",SUMIFS(Data!$G:$G,Data!$F:$F,VOL!$E5,Data!$I:$I,"&gt;0",Data!$I:$I,"&lt;=13"),
""))))</f>
        <v>528</v>
      </c>
      <c r="M5" s="7">
        <f>IF($E5="","",
IF('Sales Volume'!$B$6="Customer name",SUMIFS(Data!$G:$G,Data!$B:$B,VOL!$E5,Data!$I:$I,"&gt;52",Data!$I:$I,"&lt;=65"),
IF('Sales Volume'!$B$6="Customer location",SUMIFS(Data!$G:$G,Data!$C:$C,VOL!$E5,Data!$I:$I,"&gt;52",Data!$I:$I,"&lt;=65"),
IF('Sales Volume'!$B$6="Product type",SUMIFS(Data!$G:$G,Data!$F:$F,VOL!$E5,Data!$I:$I,"&gt;52",Data!$I:$I,"&lt;=65"),
""))))</f>
        <v>452</v>
      </c>
      <c r="O5" s="7">
        <f>IF($E5="","",
IF('Sales Volume'!$B$6="Customer name",SUMIFS(Data!$G:$G,Data!$B:$B,VOL!$E5,Data!$I:$I,"&gt;0",Data!$I:$I,"&lt;=52"),
IF('Sales Volume'!$B$6="Customer location",SUMIFS(Data!$G:$G,Data!$C:$C,VOL!$E5,Data!$I:$I,"&gt;0",Data!$I:$I,"&lt;=52"),
IF('Sales Volume'!$B$6="Product type",SUMIFS(Data!$G:$G,Data!$F:$F,VOL!$E5,Data!$I:$I,"&gt;0",Data!$I:$I,"&lt;=52"),
""))))</f>
        <v>528</v>
      </c>
      <c r="P5" s="7">
        <f>IF($E5="","",
IF('Sales Volume'!$B$6="Customer name",SUMIFS(Data!$G:$G,Data!$B:$B,VOL!$E5,Data!$I:$I,"&gt;52",Data!$I:$I,"&lt;=104"),
IF('Sales Volume'!$B$6="Customer location",SUMIFS(Data!$G:$G,Data!$C:$C,VOL!$E5,Data!$I:$I,"&gt;52",Data!$I:$I,"&lt;=104"),
IF('Sales Volume'!$B$6="Product type",SUMIFS(Data!$G:$G,Data!$F:$F,VOL!$E5,Data!$I:$I,"&gt;52",Data!$I:$I,"&lt;=104"),
""))))</f>
        <v>452</v>
      </c>
    </row>
    <row r="6" spans="1:17" x14ac:dyDescent="0.35">
      <c r="A6" s="8">
        <f>IFERROR(_xlfn.RANK.EQ(F6,$F$3:$F$150,0)+COUNTIF($F$3:F6,F6)-1,"")</f>
        <v>7</v>
      </c>
      <c r="B6" s="8">
        <f>IFERROR(_xlfn.RANK.EQ(I6,$I$3:$I$150,0)+COUNTIF($I$3:I6,I6)-1,"")</f>
        <v>7</v>
      </c>
      <c r="C6" s="8">
        <f>IFERROR(_xlfn.RANK.EQ(L6,$L$3:$L$150,0)+COUNTIF($L$3:L6,L6)-1,"")</f>
        <v>8</v>
      </c>
      <c r="D6" s="8">
        <f>IFERROR(_xlfn.RANK.EQ(O6,$O$3:$O$150,0)+COUNTIF($O$3:O6,O6)-1,"")</f>
        <v>8</v>
      </c>
      <c r="E6" t="str">
        <f xml:space="preserve">
IF('Pivot fields'!$B5="(blank)","",
IF('Sales Volume'!$B$6="Customer Name",IF(NOT(OR('Pivot fields'!$B5="(blank)",'Pivot fields'!$B5="")),'Pivot fields'!$B5,""),
IF('Sales Volume'!$B$6="Customer location",IF(NOT(OR('Pivot fields'!$D5="(blank)",'Pivot fields'!$D5="")),'Pivot fields'!$D5,""),
IF('Sales Volume'!$B$6="Product type",IF(NOT(OR('Pivot fields'!$F5="(blank)",'Pivot fields'!$F5="")),'Pivot fields'!$F5,""),
""))))</f>
        <v>Casual shirt</v>
      </c>
      <c r="F6" s="7">
        <f>IF($E6="","",
IF('Sales Volume'!$B$6="Customer name",SUMIFS(Data!$G:$G,Data!$B:$B,VOL!$E6,Data!$I:$I,1),
IF('Sales Volume'!$B$6="Customer location",SUMIFS(Data!$G:$G,Data!$C:$C,VOL!$E6,Data!$I:$I,1),
IF('Sales Volume'!$B$6="Product type",SUMIFS(Data!$G:$G,Data!$F:$F,VOL!$E6,Data!$I:$I,1),
""))))</f>
        <v>96</v>
      </c>
      <c r="G6" s="7">
        <f>IF($E6="","",
IF('Sales Volume'!$B$6="Customer name",SUMIFS(Data!$G:$G,Data!$B:$B,VOL!$E6,Data!$I:$I,53),
IF('Sales Volume'!$B$6="Customer location",SUMIFS(Data!$G:$G,Data!$C:$C,VOL!$E6,Data!$I:$I,53),
IF('Sales Volume'!$B$6="Product type",SUMIFS(Data!$G:$G,Data!$F:$F,VOL!$E6,Data!$I:$I,53),
""))))</f>
        <v>0</v>
      </c>
      <c r="I6" s="7">
        <f>IF($E6="","",
IF('Sales Volume'!$B$6="Customer name",SUMIFS(Data!$G:$G,Data!$B:$B,VOL!$E6,Data!$I:$I,"&gt;0",Data!$I:$I,"&lt;=4"),
IF('Sales Volume'!$B$6="Customer location",SUMIFS(Data!$G:$G,Data!$C:$C,VOL!$E6,Data!$I:$I,"&gt;0",Data!$I:$I,"&lt;=4"),
IF('Sales Volume'!$B$6="Product type",SUMIFS(Data!$G:$G,Data!$F:$F,VOL!$E6,Data!$I:$I,"&gt;0",Data!$I:$I,"&lt;=4"),
""))))</f>
        <v>133</v>
      </c>
      <c r="J6" s="7">
        <f>IF($E6="","",
IF('Sales Volume'!$B$6="Customer name",SUMIFS(Data!$G:$G,Data!$B:$B,VOL!$E6,Data!$I:$I,"&gt;52",Data!$I:$I,"&lt;=56"),
IF('Sales Volume'!$B$6="Customer location",SUMIFS(Data!$G:$G,Data!$C:$C,VOL!$E6,Data!$I:$I,"&gt;52",Data!$I:$I,"&lt;=56"),
IF('Sales Volume'!$B$6="Product type",SUMIFS(Data!$G:$G,Data!$F:$F,VOL!$E6,Data!$I:$I,"&gt;52",Data!$I:$I,"&lt;=56"),
""))))</f>
        <v>167</v>
      </c>
      <c r="L6" s="7">
        <f>IF($E6="","",
IF('Sales Volume'!$B$6="Customer name",SUMIFS(Data!$G:$G,Data!$B:$B,VOL!$E6,Data!$I:$I,"&gt;0",Data!$I:$I,"&lt;=13"),
IF('Sales Volume'!$B$6="Customer location",SUMIFS(Data!$G:$G,Data!$C:$C,VOL!$E6,Data!$I:$I,"&gt;0",Data!$I:$I,"&lt;=13"),
IF('Sales Volume'!$B$6="Product type",SUMIFS(Data!$G:$G,Data!$F:$F,VOL!$E6,Data!$I:$I,"&gt;0",Data!$I:$I,"&lt;=13"),
""))))</f>
        <v>190</v>
      </c>
      <c r="M6" s="7">
        <f>IF($E6="","",
IF('Sales Volume'!$B$6="Customer name",SUMIFS(Data!$G:$G,Data!$B:$B,VOL!$E6,Data!$I:$I,"&gt;52",Data!$I:$I,"&lt;=65"),
IF('Sales Volume'!$B$6="Customer location",SUMIFS(Data!$G:$G,Data!$C:$C,VOL!$E6,Data!$I:$I,"&gt;52",Data!$I:$I,"&lt;=65"),
IF('Sales Volume'!$B$6="Product type",SUMIFS(Data!$G:$G,Data!$F:$F,VOL!$E6,Data!$I:$I,"&gt;52",Data!$I:$I,"&lt;=65"),
""))))</f>
        <v>321</v>
      </c>
      <c r="O6" s="7">
        <f>IF($E6="","",
IF('Sales Volume'!$B$6="Customer name",SUMIFS(Data!$G:$G,Data!$B:$B,VOL!$E6,Data!$I:$I,"&gt;0",Data!$I:$I,"&lt;=52"),
IF('Sales Volume'!$B$6="Customer location",SUMIFS(Data!$G:$G,Data!$C:$C,VOL!$E6,Data!$I:$I,"&gt;0",Data!$I:$I,"&lt;=52"),
IF('Sales Volume'!$B$6="Product type",SUMIFS(Data!$G:$G,Data!$F:$F,VOL!$E6,Data!$I:$I,"&gt;0",Data!$I:$I,"&lt;=52"),
""))))</f>
        <v>190</v>
      </c>
      <c r="P6" s="7">
        <f>IF($E6="","",
IF('Sales Volume'!$B$6="Customer name",SUMIFS(Data!$G:$G,Data!$B:$B,VOL!$E6,Data!$I:$I,"&gt;52",Data!$I:$I,"&lt;=104"),
IF('Sales Volume'!$B$6="Customer location",SUMIFS(Data!$G:$G,Data!$C:$C,VOL!$E6,Data!$I:$I,"&gt;52",Data!$I:$I,"&lt;=104"),
IF('Sales Volume'!$B$6="Product type",SUMIFS(Data!$G:$G,Data!$F:$F,VOL!$E6,Data!$I:$I,"&gt;52",Data!$I:$I,"&lt;=104"),
""))))</f>
        <v>321</v>
      </c>
    </row>
    <row r="7" spans="1:17" x14ac:dyDescent="0.35">
      <c r="A7" s="8">
        <f>IFERROR(_xlfn.RANK.EQ(F7,$F$3:$F$150,0)+COUNTIF($F$3:F7,F7)-1,"")</f>
        <v>6</v>
      </c>
      <c r="B7" s="8">
        <f>IFERROR(_xlfn.RANK.EQ(I7,$I$3:$I$150,0)+COUNTIF($I$3:I7,I7)-1,"")</f>
        <v>5</v>
      </c>
      <c r="C7" s="8">
        <f>IFERROR(_xlfn.RANK.EQ(L7,$L$3:$L$150,0)+COUNTIF($L$3:L7,L7)-1,"")</f>
        <v>7</v>
      </c>
      <c r="D7" s="8">
        <f>IFERROR(_xlfn.RANK.EQ(O7,$O$3:$O$150,0)+COUNTIF($O$3:O7,O7)-1,"")</f>
        <v>7</v>
      </c>
      <c r="E7" t="str">
        <f xml:space="preserve">
IF('Pivot fields'!$B6="(blank)","",
IF('Sales Volume'!$B$6="Customer Name",IF(NOT(OR('Pivot fields'!$B6="(blank)",'Pivot fields'!$B6="")),'Pivot fields'!$B6,""),
IF('Sales Volume'!$B$6="Customer location",IF(NOT(OR('Pivot fields'!$D6="(blank)",'Pivot fields'!$D6="")),'Pivot fields'!$D6,""),
IF('Sales Volume'!$B$6="Product type",IF(NOT(OR('Pivot fields'!$F6="(blank)",'Pivot fields'!$F6="")),'Pivot fields'!$F6,""),
""))))</f>
        <v>Formal shirt</v>
      </c>
      <c r="F7" s="7">
        <f>IF($E7="","",
IF('Sales Volume'!$B$6="Customer name",SUMIFS(Data!$G:$G,Data!$B:$B,VOL!$E7,Data!$I:$I,1),
IF('Sales Volume'!$B$6="Customer location",SUMIFS(Data!$G:$G,Data!$C:$C,VOL!$E7,Data!$I:$I,1),
IF('Sales Volume'!$B$6="Product type",SUMIFS(Data!$G:$G,Data!$F:$F,VOL!$E7,Data!$I:$I,1),
""))))</f>
        <v>125</v>
      </c>
      <c r="G7" s="7">
        <f>IF($E7="","",
IF('Sales Volume'!$B$6="Customer name",SUMIFS(Data!$G:$G,Data!$B:$B,VOL!$E7,Data!$I:$I,53),
IF('Sales Volume'!$B$6="Customer location",SUMIFS(Data!$G:$G,Data!$C:$C,VOL!$E7,Data!$I:$I,53),
IF('Sales Volume'!$B$6="Product type",SUMIFS(Data!$G:$G,Data!$F:$F,VOL!$E7,Data!$I:$I,53),
""))))</f>
        <v>0</v>
      </c>
      <c r="I7" s="7">
        <f>IF($E7="","",
IF('Sales Volume'!$B$6="Customer name",SUMIFS(Data!$G:$G,Data!$B:$B,VOL!$E7,Data!$I:$I,"&gt;0",Data!$I:$I,"&lt;=4"),
IF('Sales Volume'!$B$6="Customer location",SUMIFS(Data!$G:$G,Data!$C:$C,VOL!$E7,Data!$I:$I,"&gt;0",Data!$I:$I,"&lt;=4"),
IF('Sales Volume'!$B$6="Product type",SUMIFS(Data!$G:$G,Data!$F:$F,VOL!$E7,Data!$I:$I,"&gt;0",Data!$I:$I,"&lt;=4"),
""))))</f>
        <v>183</v>
      </c>
      <c r="J7" s="7">
        <f>IF($E7="","",
IF('Sales Volume'!$B$6="Customer name",SUMIFS(Data!$G:$G,Data!$B:$B,VOL!$E7,Data!$I:$I,"&gt;52",Data!$I:$I,"&lt;=56"),
IF('Sales Volume'!$B$6="Customer location",SUMIFS(Data!$G:$G,Data!$C:$C,VOL!$E7,Data!$I:$I,"&gt;52",Data!$I:$I,"&lt;=56"),
IF('Sales Volume'!$B$6="Product type",SUMIFS(Data!$G:$G,Data!$F:$F,VOL!$E7,Data!$I:$I,"&gt;52",Data!$I:$I,"&lt;=56"),
""))))</f>
        <v>358</v>
      </c>
      <c r="L7" s="7">
        <f>IF($E7="","",
IF('Sales Volume'!$B$6="Customer name",SUMIFS(Data!$G:$G,Data!$B:$B,VOL!$E7,Data!$I:$I,"&gt;0",Data!$I:$I,"&lt;=13"),
IF('Sales Volume'!$B$6="Customer location",SUMIFS(Data!$G:$G,Data!$C:$C,VOL!$E7,Data!$I:$I,"&gt;0",Data!$I:$I,"&lt;=13"),
IF('Sales Volume'!$B$6="Product type",SUMIFS(Data!$G:$G,Data!$F:$F,VOL!$E7,Data!$I:$I,"&gt;0",Data!$I:$I,"&lt;=13"),
""))))</f>
        <v>255</v>
      </c>
      <c r="M7" s="7">
        <f>IF($E7="","",
IF('Sales Volume'!$B$6="Customer name",SUMIFS(Data!$G:$G,Data!$B:$B,VOL!$E7,Data!$I:$I,"&gt;52",Data!$I:$I,"&lt;=65"),
IF('Sales Volume'!$B$6="Customer location",SUMIFS(Data!$G:$G,Data!$C:$C,VOL!$E7,Data!$I:$I,"&gt;52",Data!$I:$I,"&lt;=65"),
IF('Sales Volume'!$B$6="Product type",SUMIFS(Data!$G:$G,Data!$F:$F,VOL!$E7,Data!$I:$I,"&gt;52",Data!$I:$I,"&lt;=65"),
""))))</f>
        <v>424</v>
      </c>
      <c r="O7" s="7">
        <f>IF($E7="","",
IF('Sales Volume'!$B$6="Customer name",SUMIFS(Data!$G:$G,Data!$B:$B,VOL!$E7,Data!$I:$I,"&gt;0",Data!$I:$I,"&lt;=52"),
IF('Sales Volume'!$B$6="Customer location",SUMIFS(Data!$G:$G,Data!$C:$C,VOL!$E7,Data!$I:$I,"&gt;0",Data!$I:$I,"&lt;=52"),
IF('Sales Volume'!$B$6="Product type",SUMIFS(Data!$G:$G,Data!$F:$F,VOL!$E7,Data!$I:$I,"&gt;0",Data!$I:$I,"&lt;=52"),
""))))</f>
        <v>255</v>
      </c>
      <c r="P7" s="7">
        <f>IF($E7="","",
IF('Sales Volume'!$B$6="Customer name",SUMIFS(Data!$G:$G,Data!$B:$B,VOL!$E7,Data!$I:$I,"&gt;52",Data!$I:$I,"&lt;=104"),
IF('Sales Volume'!$B$6="Customer location",SUMIFS(Data!$G:$G,Data!$C:$C,VOL!$E7,Data!$I:$I,"&gt;52",Data!$I:$I,"&lt;=104"),
IF('Sales Volume'!$B$6="Product type",SUMIFS(Data!$G:$G,Data!$F:$F,VOL!$E7,Data!$I:$I,"&gt;52",Data!$I:$I,"&lt;=104"),
""))))</f>
        <v>424</v>
      </c>
    </row>
    <row r="8" spans="1:17" x14ac:dyDescent="0.35">
      <c r="A8" s="8">
        <f>IFERROR(_xlfn.RANK.EQ(F8,$F$3:$F$150,0)+COUNTIF($F$3:F8,F8)-1,"")</f>
        <v>8</v>
      </c>
      <c r="B8" s="8">
        <f>IFERROR(_xlfn.RANK.EQ(I8,$I$3:$I$150,0)+COUNTIF($I$3:I8,I8)-1,"")</f>
        <v>8</v>
      </c>
      <c r="C8" s="8">
        <f>IFERROR(_xlfn.RANK.EQ(L8,$L$3:$L$150,0)+COUNTIF($L$3:L8,L8)-1,"")</f>
        <v>6</v>
      </c>
      <c r="D8" s="8">
        <f>IFERROR(_xlfn.RANK.EQ(O8,$O$3:$O$150,0)+COUNTIF($O$3:O8,O8)-1,"")</f>
        <v>6</v>
      </c>
      <c r="E8" t="str">
        <f xml:space="preserve">
IF('Pivot fields'!$B7="(blank)","",
IF('Sales Volume'!$B$6="Customer Name",IF(NOT(OR('Pivot fields'!$B7="(blank)",'Pivot fields'!$B7="")),'Pivot fields'!$B7,""),
IF('Sales Volume'!$B$6="Customer location",IF(NOT(OR('Pivot fields'!$D7="(blank)",'Pivot fields'!$D7="")),'Pivot fields'!$D7,""),
IF('Sales Volume'!$B$6="Product type",IF(NOT(OR('Pivot fields'!$F7="(blank)",'Pivot fields'!$F7="")),'Pivot fields'!$F7,""),
""))))</f>
        <v>High heels</v>
      </c>
      <c r="F8" s="7">
        <f>IF($E8="","",
IF('Sales Volume'!$B$6="Customer name",SUMIFS(Data!$G:$G,Data!$B:$B,VOL!$E8,Data!$I:$I,1),
IF('Sales Volume'!$B$6="Customer location",SUMIFS(Data!$G:$G,Data!$C:$C,VOL!$E8,Data!$I:$I,1),
IF('Sales Volume'!$B$6="Product type",SUMIFS(Data!$G:$G,Data!$F:$F,VOL!$E8,Data!$I:$I,1),
""))))</f>
        <v>66</v>
      </c>
      <c r="G8" s="7">
        <f>IF($E8="","",
IF('Sales Volume'!$B$6="Customer name",SUMIFS(Data!$G:$G,Data!$B:$B,VOL!$E8,Data!$I:$I,53),
IF('Sales Volume'!$B$6="Customer location",SUMIFS(Data!$G:$G,Data!$C:$C,VOL!$E8,Data!$I:$I,53),
IF('Sales Volume'!$B$6="Product type",SUMIFS(Data!$G:$G,Data!$F:$F,VOL!$E8,Data!$I:$I,53),
""))))</f>
        <v>45</v>
      </c>
      <c r="I8" s="7">
        <f>IF($E8="","",
IF('Sales Volume'!$B$6="Customer name",SUMIFS(Data!$G:$G,Data!$B:$B,VOL!$E8,Data!$I:$I,"&gt;0",Data!$I:$I,"&lt;=4"),
IF('Sales Volume'!$B$6="Customer location",SUMIFS(Data!$G:$G,Data!$C:$C,VOL!$E8,Data!$I:$I,"&gt;0",Data!$I:$I,"&lt;=4"),
IF('Sales Volume'!$B$6="Product type",SUMIFS(Data!$G:$G,Data!$F:$F,VOL!$E8,Data!$I:$I,"&gt;0",Data!$I:$I,"&lt;=4"),
""))))</f>
        <v>117</v>
      </c>
      <c r="J8" s="7">
        <f>IF($E8="","",
IF('Sales Volume'!$B$6="Customer name",SUMIFS(Data!$G:$G,Data!$B:$B,VOL!$E8,Data!$I:$I,"&gt;52",Data!$I:$I,"&lt;=56"),
IF('Sales Volume'!$B$6="Customer location",SUMIFS(Data!$G:$G,Data!$C:$C,VOL!$E8,Data!$I:$I,"&gt;52",Data!$I:$I,"&lt;=56"),
IF('Sales Volume'!$B$6="Product type",SUMIFS(Data!$G:$G,Data!$F:$F,VOL!$E8,Data!$I:$I,"&gt;52",Data!$I:$I,"&lt;=56"),
""))))</f>
        <v>45</v>
      </c>
      <c r="L8" s="7">
        <f>IF($E8="","",
IF('Sales Volume'!$B$6="Customer name",SUMIFS(Data!$G:$G,Data!$B:$B,VOL!$E8,Data!$I:$I,"&gt;0",Data!$I:$I,"&lt;=13"),
IF('Sales Volume'!$B$6="Customer location",SUMIFS(Data!$G:$G,Data!$C:$C,VOL!$E8,Data!$I:$I,"&gt;0",Data!$I:$I,"&lt;=13"),
IF('Sales Volume'!$B$6="Product type",SUMIFS(Data!$G:$G,Data!$F:$F,VOL!$E8,Data!$I:$I,"&gt;0",Data!$I:$I,"&lt;=13"),
""))))</f>
        <v>270</v>
      </c>
      <c r="M8" s="7">
        <f>IF($E8="","",
IF('Sales Volume'!$B$6="Customer name",SUMIFS(Data!$G:$G,Data!$B:$B,VOL!$E8,Data!$I:$I,"&gt;52",Data!$I:$I,"&lt;=65"),
IF('Sales Volume'!$B$6="Customer location",SUMIFS(Data!$G:$G,Data!$C:$C,VOL!$E8,Data!$I:$I,"&gt;52",Data!$I:$I,"&lt;=65"),
IF('Sales Volume'!$B$6="Product type",SUMIFS(Data!$G:$G,Data!$F:$F,VOL!$E8,Data!$I:$I,"&gt;52",Data!$I:$I,"&lt;=65"),
""))))</f>
        <v>60</v>
      </c>
      <c r="O8" s="7">
        <f>IF($E8="","",
IF('Sales Volume'!$B$6="Customer name",SUMIFS(Data!$G:$G,Data!$B:$B,VOL!$E8,Data!$I:$I,"&gt;0",Data!$I:$I,"&lt;=52"),
IF('Sales Volume'!$B$6="Customer location",SUMIFS(Data!$G:$G,Data!$C:$C,VOL!$E8,Data!$I:$I,"&gt;0",Data!$I:$I,"&lt;=52"),
IF('Sales Volume'!$B$6="Product type",SUMIFS(Data!$G:$G,Data!$F:$F,VOL!$E8,Data!$I:$I,"&gt;0",Data!$I:$I,"&lt;=52"),
""))))</f>
        <v>270</v>
      </c>
      <c r="P8" s="7">
        <f>IF($E8="","",
IF('Sales Volume'!$B$6="Customer name",SUMIFS(Data!$G:$G,Data!$B:$B,VOL!$E8,Data!$I:$I,"&gt;52",Data!$I:$I,"&lt;=104"),
IF('Sales Volume'!$B$6="Customer location",SUMIFS(Data!$G:$G,Data!$C:$C,VOL!$E8,Data!$I:$I,"&gt;52",Data!$I:$I,"&lt;=104"),
IF('Sales Volume'!$B$6="Product type",SUMIFS(Data!$G:$G,Data!$F:$F,VOL!$E8,Data!$I:$I,"&gt;52",Data!$I:$I,"&lt;=104"),
""))))</f>
        <v>192</v>
      </c>
    </row>
    <row r="9" spans="1:17" x14ac:dyDescent="0.35">
      <c r="A9" s="8">
        <f>IFERROR(_xlfn.RANK.EQ(F9,$F$3:$F$150,0)+COUNTIF($F$3:F9,F9)-1,"")</f>
        <v>2</v>
      </c>
      <c r="B9" s="8">
        <f>IFERROR(_xlfn.RANK.EQ(I9,$I$3:$I$150,0)+COUNTIF($I$3:I9,I9)-1,"")</f>
        <v>2</v>
      </c>
      <c r="C9" s="8">
        <f>IFERROR(_xlfn.RANK.EQ(L9,$L$3:$L$150,0)+COUNTIF($L$3:L9,L9)-1,"")</f>
        <v>1</v>
      </c>
      <c r="D9" s="8">
        <f>IFERROR(_xlfn.RANK.EQ(O9,$O$3:$O$150,0)+COUNTIF($O$3:O9,O9)-1,"")</f>
        <v>1</v>
      </c>
      <c r="E9" t="str">
        <f xml:space="preserve">
IF('Pivot fields'!$B8="(blank)","",
IF('Sales Volume'!$B$6="Customer Name",IF(NOT(OR('Pivot fields'!$B8="(blank)",'Pivot fields'!$B8="")),'Pivot fields'!$B8,""),
IF('Sales Volume'!$B$6="Customer location",IF(NOT(OR('Pivot fields'!$D8="(blank)",'Pivot fields'!$D8="")),'Pivot fields'!$D8,""),
IF('Sales Volume'!$B$6="Product type",IF(NOT(OR('Pivot fields'!$F8="(blank)",'Pivot fields'!$F8="")),'Pivot fields'!$F8,""),
""))))</f>
        <v>Running shoes</v>
      </c>
      <c r="F9" s="7">
        <f>IF($E9="","",
IF('Sales Volume'!$B$6="Customer name",SUMIFS(Data!$G:$G,Data!$B:$B,VOL!$E9,Data!$I:$I,1),
IF('Sales Volume'!$B$6="Customer location",SUMIFS(Data!$G:$G,Data!$C:$C,VOL!$E9,Data!$I:$I,1),
IF('Sales Volume'!$B$6="Product type",SUMIFS(Data!$G:$G,Data!$F:$F,VOL!$E9,Data!$I:$I,1),
""))))</f>
        <v>258</v>
      </c>
      <c r="G9" s="7">
        <f>IF($E9="","",
IF('Sales Volume'!$B$6="Customer name",SUMIFS(Data!$G:$G,Data!$B:$B,VOL!$E9,Data!$I:$I,53),
IF('Sales Volume'!$B$6="Customer location",SUMIFS(Data!$G:$G,Data!$C:$C,VOL!$E9,Data!$I:$I,53),
IF('Sales Volume'!$B$6="Product type",SUMIFS(Data!$G:$G,Data!$F:$F,VOL!$E9,Data!$I:$I,53),
""))))</f>
        <v>100</v>
      </c>
      <c r="I9" s="7">
        <f>IF($E9="","",
IF('Sales Volume'!$B$6="Customer name",SUMIFS(Data!$G:$G,Data!$B:$B,VOL!$E9,Data!$I:$I,"&gt;0",Data!$I:$I,"&lt;=4"),
IF('Sales Volume'!$B$6="Customer location",SUMIFS(Data!$G:$G,Data!$C:$C,VOL!$E9,Data!$I:$I,"&gt;0",Data!$I:$I,"&lt;=4"),
IF('Sales Volume'!$B$6="Product type",SUMIFS(Data!$G:$G,Data!$F:$F,VOL!$E9,Data!$I:$I,"&gt;0",Data!$I:$I,"&lt;=4"),
""))))</f>
        <v>441</v>
      </c>
      <c r="J9" s="7">
        <f>IF($E9="","",
IF('Sales Volume'!$B$6="Customer name",SUMIFS(Data!$G:$G,Data!$B:$B,VOL!$E9,Data!$I:$I,"&gt;52",Data!$I:$I,"&lt;=56"),
IF('Sales Volume'!$B$6="Customer location",SUMIFS(Data!$G:$G,Data!$C:$C,VOL!$E9,Data!$I:$I,"&gt;52",Data!$I:$I,"&lt;=56"),
IF('Sales Volume'!$B$6="Product type",SUMIFS(Data!$G:$G,Data!$F:$F,VOL!$E9,Data!$I:$I,"&gt;52",Data!$I:$I,"&lt;=56"),
""))))</f>
        <v>100</v>
      </c>
      <c r="L9" s="7">
        <f>IF($E9="","",
IF('Sales Volume'!$B$6="Customer name",SUMIFS(Data!$G:$G,Data!$B:$B,VOL!$E9,Data!$I:$I,"&gt;0",Data!$I:$I,"&lt;=13"),
IF('Sales Volume'!$B$6="Customer location",SUMIFS(Data!$G:$G,Data!$C:$C,VOL!$E9,Data!$I:$I,"&gt;0",Data!$I:$I,"&lt;=13"),
IF('Sales Volume'!$B$6="Product type",SUMIFS(Data!$G:$G,Data!$F:$F,VOL!$E9,Data!$I:$I,"&gt;0",Data!$I:$I,"&lt;=13"),
""))))</f>
        <v>940</v>
      </c>
      <c r="M9" s="7">
        <f>IF($E9="","",
IF('Sales Volume'!$B$6="Customer name",SUMIFS(Data!$G:$G,Data!$B:$B,VOL!$E9,Data!$I:$I,"&gt;52",Data!$I:$I,"&lt;=65"),
IF('Sales Volume'!$B$6="Customer location",SUMIFS(Data!$G:$G,Data!$C:$C,VOL!$E9,Data!$I:$I,"&gt;52",Data!$I:$I,"&lt;=65"),
IF('Sales Volume'!$B$6="Product type",SUMIFS(Data!$G:$G,Data!$F:$F,VOL!$E9,Data!$I:$I,"&gt;52",Data!$I:$I,"&lt;=65"),
""))))</f>
        <v>175</v>
      </c>
      <c r="O9" s="7">
        <f>IF($E9="","",
IF('Sales Volume'!$B$6="Customer name",SUMIFS(Data!$G:$G,Data!$B:$B,VOL!$E9,Data!$I:$I,"&gt;0",Data!$I:$I,"&lt;=52"),
IF('Sales Volume'!$B$6="Customer location",SUMIFS(Data!$G:$G,Data!$C:$C,VOL!$E9,Data!$I:$I,"&gt;0",Data!$I:$I,"&lt;=52"),
IF('Sales Volume'!$B$6="Product type",SUMIFS(Data!$G:$G,Data!$F:$F,VOL!$E9,Data!$I:$I,"&gt;0",Data!$I:$I,"&lt;=52"),
""))))</f>
        <v>940</v>
      </c>
      <c r="P9" s="7">
        <f>IF($E9="","",
IF('Sales Volume'!$B$6="Customer name",SUMIFS(Data!$G:$G,Data!$B:$B,VOL!$E9,Data!$I:$I,"&gt;52",Data!$I:$I,"&lt;=104"),
IF('Sales Volume'!$B$6="Customer location",SUMIFS(Data!$G:$G,Data!$C:$C,VOL!$E9,Data!$I:$I,"&gt;52",Data!$I:$I,"&lt;=104"),
IF('Sales Volume'!$B$6="Product type",SUMIFS(Data!$G:$G,Data!$F:$F,VOL!$E9,Data!$I:$I,"&gt;52",Data!$I:$I,"&lt;=104"),
""))))</f>
        <v>866</v>
      </c>
    </row>
    <row r="10" spans="1:17" x14ac:dyDescent="0.35">
      <c r="A10" s="8">
        <f>IFERROR(_xlfn.RANK.EQ(F10,$F$3:$F$150,0)+COUNTIF($F$3:F10,F10)-1,"")</f>
        <v>4</v>
      </c>
      <c r="B10" s="8">
        <f>IFERROR(_xlfn.RANK.EQ(I10,$I$3:$I$150,0)+COUNTIF($I$3:I10,I10)-1,"")</f>
        <v>4</v>
      </c>
      <c r="C10" s="8">
        <f>IFERROR(_xlfn.RANK.EQ(L10,$L$3:$L$150,0)+COUNTIF($L$3:L10,L10)-1,"")</f>
        <v>3</v>
      </c>
      <c r="D10" s="8">
        <f>IFERROR(_xlfn.RANK.EQ(O10,$O$3:$O$150,0)+COUNTIF($O$3:O10,O10)-1,"")</f>
        <v>3</v>
      </c>
      <c r="E10" t="str">
        <f xml:space="preserve">
IF('Pivot fields'!$B9="(blank)","",
IF('Sales Volume'!$B$6="Customer Name",IF(NOT(OR('Pivot fields'!$B9="(blank)",'Pivot fields'!$B9="")),'Pivot fields'!$B9,""),
IF('Sales Volume'!$B$6="Customer location",IF(NOT(OR('Pivot fields'!$D9="(blank)",'Pivot fields'!$D9="")),'Pivot fields'!$D9,""),
IF('Sales Volume'!$B$6="Product type",IF(NOT(OR('Pivot fields'!$F9="(blank)",'Pivot fields'!$F9="")),'Pivot fields'!$F9,""),
""))))</f>
        <v>Sports shoes</v>
      </c>
      <c r="F10" s="7">
        <f>IF($E10="","",
IF('Sales Volume'!$B$6="Customer name",SUMIFS(Data!$G:$G,Data!$B:$B,VOL!$E10,Data!$I:$I,1),
IF('Sales Volume'!$B$6="Customer location",SUMIFS(Data!$G:$G,Data!$C:$C,VOL!$E10,Data!$I:$I,1),
IF('Sales Volume'!$B$6="Product type",SUMIFS(Data!$G:$G,Data!$F:$F,VOL!$E10,Data!$I:$I,1),
""))))</f>
        <v>173</v>
      </c>
      <c r="G10" s="7">
        <f>IF($E10="","",
IF('Sales Volume'!$B$6="Customer name",SUMIFS(Data!$G:$G,Data!$B:$B,VOL!$E10,Data!$I:$I,53),
IF('Sales Volume'!$B$6="Customer location",SUMIFS(Data!$G:$G,Data!$C:$C,VOL!$E10,Data!$I:$I,53),
IF('Sales Volume'!$B$6="Product type",SUMIFS(Data!$G:$G,Data!$F:$F,VOL!$E10,Data!$I:$I,53),
""))))</f>
        <v>10</v>
      </c>
      <c r="I10" s="7">
        <f>IF($E10="","",
IF('Sales Volume'!$B$6="Customer name",SUMIFS(Data!$G:$G,Data!$B:$B,VOL!$E10,Data!$I:$I,"&gt;0",Data!$I:$I,"&lt;=4"),
IF('Sales Volume'!$B$6="Customer location",SUMIFS(Data!$G:$G,Data!$C:$C,VOL!$E10,Data!$I:$I,"&gt;0",Data!$I:$I,"&lt;=4"),
IF('Sales Volume'!$B$6="Product type",SUMIFS(Data!$G:$G,Data!$F:$F,VOL!$E10,Data!$I:$I,"&gt;0",Data!$I:$I,"&lt;=4"),
""))))</f>
        <v>227</v>
      </c>
      <c r="J10" s="7">
        <f>IF($E10="","",
IF('Sales Volume'!$B$6="Customer name",SUMIFS(Data!$G:$G,Data!$B:$B,VOL!$E10,Data!$I:$I,"&gt;52",Data!$I:$I,"&lt;=56"),
IF('Sales Volume'!$B$6="Customer location",SUMIFS(Data!$G:$G,Data!$C:$C,VOL!$E10,Data!$I:$I,"&gt;52",Data!$I:$I,"&lt;=56"),
IF('Sales Volume'!$B$6="Product type",SUMIFS(Data!$G:$G,Data!$F:$F,VOL!$E10,Data!$I:$I,"&gt;52",Data!$I:$I,"&lt;=56"),
""))))</f>
        <v>10</v>
      </c>
      <c r="L10" s="7">
        <f>IF($E10="","",
IF('Sales Volume'!$B$6="Customer name",SUMIFS(Data!$G:$G,Data!$B:$B,VOL!$E10,Data!$I:$I,"&gt;0",Data!$I:$I,"&lt;=13"),
IF('Sales Volume'!$B$6="Customer location",SUMIFS(Data!$G:$G,Data!$C:$C,VOL!$E10,Data!$I:$I,"&gt;0",Data!$I:$I,"&lt;=13"),
IF('Sales Volume'!$B$6="Product type",SUMIFS(Data!$G:$G,Data!$F:$F,VOL!$E10,Data!$I:$I,"&gt;0",Data!$I:$I,"&lt;=13"),
""))))</f>
        <v>736</v>
      </c>
      <c r="M10" s="7">
        <f>IF($E10="","",
IF('Sales Volume'!$B$6="Customer name",SUMIFS(Data!$G:$G,Data!$B:$B,VOL!$E10,Data!$I:$I,"&gt;52",Data!$I:$I,"&lt;=65"),
IF('Sales Volume'!$B$6="Customer location",SUMIFS(Data!$G:$G,Data!$C:$C,VOL!$E10,Data!$I:$I,"&gt;52",Data!$I:$I,"&lt;=65"),
IF('Sales Volume'!$B$6="Product type",SUMIFS(Data!$G:$G,Data!$F:$F,VOL!$E10,Data!$I:$I,"&gt;52",Data!$I:$I,"&lt;=65"),
""))))</f>
        <v>129</v>
      </c>
      <c r="O10" s="7">
        <f>IF($E10="","",
IF('Sales Volume'!$B$6="Customer name",SUMIFS(Data!$G:$G,Data!$B:$B,VOL!$E10,Data!$I:$I,"&gt;0",Data!$I:$I,"&lt;=52"),
IF('Sales Volume'!$B$6="Customer location",SUMIFS(Data!$G:$G,Data!$C:$C,VOL!$E10,Data!$I:$I,"&gt;0",Data!$I:$I,"&lt;=52"),
IF('Sales Volume'!$B$6="Product type",SUMIFS(Data!$G:$G,Data!$F:$F,VOL!$E10,Data!$I:$I,"&gt;0",Data!$I:$I,"&lt;=52"),
""))))</f>
        <v>736</v>
      </c>
      <c r="P10" s="7">
        <f>IF($E10="","",
IF('Sales Volume'!$B$6="Customer name",SUMIFS(Data!$G:$G,Data!$B:$B,VOL!$E10,Data!$I:$I,"&gt;52",Data!$I:$I,"&lt;=104"),
IF('Sales Volume'!$B$6="Customer location",SUMIFS(Data!$G:$G,Data!$C:$C,VOL!$E10,Data!$I:$I,"&gt;52",Data!$I:$I,"&lt;=104"),
IF('Sales Volume'!$B$6="Product type",SUMIFS(Data!$G:$G,Data!$F:$F,VOL!$E10,Data!$I:$I,"&gt;52",Data!$I:$I,"&lt;=104"),
""))))</f>
        <v>475</v>
      </c>
    </row>
    <row r="11" spans="1:17" x14ac:dyDescent="0.35">
      <c r="A11" s="8" t="str">
        <f>IFERROR(_xlfn.RANK.EQ(F11,$F$3:$F$150,0)+COUNTIF($F$3:F11,F11)-1,"")</f>
        <v/>
      </c>
      <c r="B11" s="8" t="str">
        <f>IFERROR(_xlfn.RANK.EQ(I11,$I$3:$I$150,0)+COUNTIF($I$3:I11,I11)-1,"")</f>
        <v/>
      </c>
      <c r="C11" s="8" t="str">
        <f>IFERROR(_xlfn.RANK.EQ(L11,$L$3:$L$150,0)+COUNTIF($L$3:L11,L11)-1,"")</f>
        <v/>
      </c>
      <c r="D11" s="8" t="str">
        <f>IFERROR(_xlfn.RANK.EQ(O11,$O$3:$O$150,0)+COUNTIF($O$3:O11,O11)-1,"")</f>
        <v/>
      </c>
      <c r="E11" t="str">
        <f xml:space="preserve">
IF('Pivot fields'!$B10="(blank)","",
IF('Sales Volume'!$B$6="Customer Name",IF(NOT(OR('Pivot fields'!$B10="(blank)",'Pivot fields'!$B10="")),'Pivot fields'!$B10,""),
IF('Sales Volume'!$B$6="Customer location",IF(NOT(OR('Pivot fields'!$D10="(blank)",'Pivot fields'!$D10="")),'Pivot fields'!$D10,""),
IF('Sales Volume'!$B$6="Product type",IF(NOT(OR('Pivot fields'!$F10="(blank)",'Pivot fields'!$F10="")),'Pivot fields'!$F10,""),
""))))</f>
        <v/>
      </c>
      <c r="F11" s="7" t="str">
        <f>IF($E11="","",
IF('Sales Volume'!$B$6="Customer name",SUMIFS(Data!$G:$G,Data!$B:$B,VOL!$E11,Data!$I:$I,1),
IF('Sales Volume'!$B$6="Customer location",SUMIFS(Data!$G:$G,Data!$C:$C,VOL!$E11,Data!$I:$I,1),
IF('Sales Volume'!$B$6="Product type",SUMIFS(Data!$G:$G,Data!$F:$F,VOL!$E11,Data!$I:$I,1),
""))))</f>
        <v/>
      </c>
      <c r="G11" s="7" t="str">
        <f>IF($E11="","",
IF('Sales Volume'!$B$6="Customer name",SUMIFS(Data!$G:$G,Data!$B:$B,VOL!$E11,Data!$I:$I,53),
IF('Sales Volume'!$B$6="Customer location",SUMIFS(Data!$G:$G,Data!$C:$C,VOL!$E11,Data!$I:$I,53),
IF('Sales Volume'!$B$6="Product type",SUMIFS(Data!$G:$G,Data!$F:$F,VOL!$E11,Data!$I:$I,53),
""))))</f>
        <v/>
      </c>
      <c r="I11" s="7" t="str">
        <f>IF($E11="","",
IF('Sales Volume'!$B$6="Customer name",SUMIFS(Data!$G:$G,Data!$B:$B,VOL!$E11,Data!$I:$I,"&gt;0",Data!$I:$I,"&lt;=4"),
IF('Sales Volume'!$B$6="Customer location",SUMIFS(Data!$G:$G,Data!$C:$C,VOL!$E11,Data!$I:$I,"&gt;0",Data!$I:$I,"&lt;=4"),
IF('Sales Volume'!$B$6="Product type",SUMIFS(Data!$G:$G,Data!$F:$F,VOL!$E11,Data!$I:$I,"&gt;0",Data!$I:$I,"&lt;=4"),
""))))</f>
        <v/>
      </c>
      <c r="J11" s="7" t="str">
        <f>IF($E11="","",
IF('Sales Volume'!$B$6="Customer name",SUMIFS(Data!$G:$G,Data!$B:$B,VOL!$E11,Data!$I:$I,"&gt;52",Data!$I:$I,"&lt;=56"),
IF('Sales Volume'!$B$6="Customer location",SUMIFS(Data!$G:$G,Data!$C:$C,VOL!$E11,Data!$I:$I,"&gt;52",Data!$I:$I,"&lt;=56"),
IF('Sales Volume'!$B$6="Product type",SUMIFS(Data!$G:$G,Data!$F:$F,VOL!$E11,Data!$I:$I,"&gt;52",Data!$I:$I,"&lt;=56"),
""))))</f>
        <v/>
      </c>
      <c r="L11" s="7" t="str">
        <f>IF($E11="","",
IF('Sales Volume'!$B$6="Customer name",SUMIFS(Data!$G:$G,Data!$B:$B,VOL!$E11,Data!$I:$I,"&gt;0",Data!$I:$I,"&lt;=13"),
IF('Sales Volume'!$B$6="Customer location",SUMIFS(Data!$G:$G,Data!$C:$C,VOL!$E11,Data!$I:$I,"&gt;0",Data!$I:$I,"&lt;=13"),
IF('Sales Volume'!$B$6="Product type",SUMIFS(Data!$G:$G,Data!$F:$F,VOL!$E11,Data!$I:$I,"&gt;0",Data!$I:$I,"&lt;=13"),
""))))</f>
        <v/>
      </c>
      <c r="M11" s="7" t="str">
        <f>IF($E11="","",
IF('Sales Volume'!$B$6="Customer name",SUMIFS(Data!$G:$G,Data!$B:$B,VOL!$E11,Data!$I:$I,"&gt;52",Data!$I:$I,"&lt;=65"),
IF('Sales Volume'!$B$6="Customer location",SUMIFS(Data!$G:$G,Data!$C:$C,VOL!$E11,Data!$I:$I,"&gt;52",Data!$I:$I,"&lt;=65"),
IF('Sales Volume'!$B$6="Product type",SUMIFS(Data!$G:$G,Data!$F:$F,VOL!$E11,Data!$I:$I,"&gt;52",Data!$I:$I,"&lt;=65"),
""))))</f>
        <v/>
      </c>
      <c r="O11" s="7" t="str">
        <f>IF($E11="","",
IF('Sales Volume'!$B$6="Customer name",SUMIFS(Data!$G:$G,Data!$B:$B,VOL!$E11,Data!$I:$I,"&gt;0",Data!$I:$I,"&lt;=52"),
IF('Sales Volume'!$B$6="Customer location",SUMIFS(Data!$G:$G,Data!$C:$C,VOL!$E11,Data!$I:$I,"&gt;0",Data!$I:$I,"&lt;=52"),
IF('Sales Volume'!$B$6="Product type",SUMIFS(Data!$G:$G,Data!$F:$F,VOL!$E11,Data!$I:$I,"&gt;0",Data!$I:$I,"&lt;=52"),
""))))</f>
        <v/>
      </c>
      <c r="P11" s="7" t="str">
        <f>IF($E11="","",
IF('Sales Volume'!$B$6="Customer name",SUMIFS(Data!$G:$G,Data!$B:$B,VOL!$E11,Data!$I:$I,"&gt;52",Data!$I:$I,"&lt;=104"),
IF('Sales Volume'!$B$6="Customer location",SUMIFS(Data!$G:$G,Data!$C:$C,VOL!$E11,Data!$I:$I,"&gt;52",Data!$I:$I,"&lt;=104"),
IF('Sales Volume'!$B$6="Product type",SUMIFS(Data!$G:$G,Data!$F:$F,VOL!$E11,Data!$I:$I,"&gt;52",Data!$I:$I,"&lt;=104"),
""))))</f>
        <v/>
      </c>
    </row>
    <row r="12" spans="1:17" x14ac:dyDescent="0.35">
      <c r="A12" s="8" t="str">
        <f>IFERROR(_xlfn.RANK.EQ(F12,$F$3:$F$150,0)+COUNTIF($F$3:F12,F12)-1,"")</f>
        <v/>
      </c>
      <c r="B12" s="8" t="str">
        <f>IFERROR(_xlfn.RANK.EQ(I12,$I$3:$I$150,0)+COUNTIF($I$3:I12,I12)-1,"")</f>
        <v/>
      </c>
      <c r="C12" s="8" t="str">
        <f>IFERROR(_xlfn.RANK.EQ(L12,$L$3:$L$150,0)+COUNTIF($L$3:L12,L12)-1,"")</f>
        <v/>
      </c>
      <c r="D12" s="8" t="str">
        <f>IFERROR(_xlfn.RANK.EQ(O12,$O$3:$O$150,0)+COUNTIF($O$3:O12,O12)-1,"")</f>
        <v/>
      </c>
      <c r="E12" t="str">
        <f xml:space="preserve">
IF('Pivot fields'!$B11="(blank)","",
IF('Sales Volume'!$B$6="Customer Name",IF(NOT(OR('Pivot fields'!$B11="(blank)",'Pivot fields'!$B11="")),'Pivot fields'!$B11,""),
IF('Sales Volume'!$B$6="Customer location",IF(NOT(OR('Pivot fields'!$D11="(blank)",'Pivot fields'!$D11="")),'Pivot fields'!$D11,""),
IF('Sales Volume'!$B$6="Product type",IF(NOT(OR('Pivot fields'!$F11="(blank)",'Pivot fields'!$F11="")),'Pivot fields'!$F11,""),
""))))</f>
        <v/>
      </c>
      <c r="F12" s="7" t="str">
        <f>IF($E12="","",
IF('Sales Volume'!$B$6="Customer name",SUMIFS(Data!$G:$G,Data!$B:$B,VOL!$E12,Data!$I:$I,1),
IF('Sales Volume'!$B$6="Customer location",SUMIFS(Data!$G:$G,Data!$C:$C,VOL!$E12,Data!$I:$I,1),
IF('Sales Volume'!$B$6="Product type",SUMIFS(Data!$G:$G,Data!$F:$F,VOL!$E12,Data!$I:$I,1),
""))))</f>
        <v/>
      </c>
      <c r="G12" s="7" t="str">
        <f>IF($E12="","",
IF('Sales Volume'!$B$6="Customer name",SUMIFS(Data!$G:$G,Data!$B:$B,VOL!$E12,Data!$I:$I,53),
IF('Sales Volume'!$B$6="Customer location",SUMIFS(Data!$G:$G,Data!$C:$C,VOL!$E12,Data!$I:$I,53),
IF('Sales Volume'!$B$6="Product type",SUMIFS(Data!$G:$G,Data!$F:$F,VOL!$E12,Data!$I:$I,53),
""))))</f>
        <v/>
      </c>
      <c r="I12" s="7" t="str">
        <f>IF($E12="","",
IF('Sales Volume'!$B$6="Customer name",SUMIFS(Data!$G:$G,Data!$B:$B,VOL!$E12,Data!$I:$I,"&gt;0",Data!$I:$I,"&lt;=4"),
IF('Sales Volume'!$B$6="Customer location",SUMIFS(Data!$G:$G,Data!$C:$C,VOL!$E12,Data!$I:$I,"&gt;0",Data!$I:$I,"&lt;=4"),
IF('Sales Volume'!$B$6="Product type",SUMIFS(Data!$G:$G,Data!$F:$F,VOL!$E12,Data!$I:$I,"&gt;0",Data!$I:$I,"&lt;=4"),
""))))</f>
        <v/>
      </c>
      <c r="J12" s="7" t="str">
        <f>IF($E12="","",
IF('Sales Volume'!$B$6="Customer name",SUMIFS(Data!$G:$G,Data!$B:$B,VOL!$E12,Data!$I:$I,"&gt;52",Data!$I:$I,"&lt;=56"),
IF('Sales Volume'!$B$6="Customer location",SUMIFS(Data!$G:$G,Data!$C:$C,VOL!$E12,Data!$I:$I,"&gt;52",Data!$I:$I,"&lt;=56"),
IF('Sales Volume'!$B$6="Product type",SUMIFS(Data!$G:$G,Data!$F:$F,VOL!$E12,Data!$I:$I,"&gt;52",Data!$I:$I,"&lt;=56"),
""))))</f>
        <v/>
      </c>
      <c r="L12" s="7" t="str">
        <f>IF($E12="","",
IF('Sales Volume'!$B$6="Customer name",SUMIFS(Data!$G:$G,Data!$B:$B,VOL!$E12,Data!$I:$I,"&gt;0",Data!$I:$I,"&lt;=13"),
IF('Sales Volume'!$B$6="Customer location",SUMIFS(Data!$G:$G,Data!$C:$C,VOL!$E12,Data!$I:$I,"&gt;0",Data!$I:$I,"&lt;=13"),
IF('Sales Volume'!$B$6="Product type",SUMIFS(Data!$G:$G,Data!$F:$F,VOL!$E12,Data!$I:$I,"&gt;0",Data!$I:$I,"&lt;=13"),
""))))</f>
        <v/>
      </c>
      <c r="M12" s="7" t="str">
        <f>IF($E12="","",
IF('Sales Volume'!$B$6="Customer name",SUMIFS(Data!$G:$G,Data!$B:$B,VOL!$E12,Data!$I:$I,"&gt;52",Data!$I:$I,"&lt;=65"),
IF('Sales Volume'!$B$6="Customer location",SUMIFS(Data!$G:$G,Data!$C:$C,VOL!$E12,Data!$I:$I,"&gt;52",Data!$I:$I,"&lt;=65"),
IF('Sales Volume'!$B$6="Product type",SUMIFS(Data!$G:$G,Data!$F:$F,VOL!$E12,Data!$I:$I,"&gt;52",Data!$I:$I,"&lt;=65"),
""))))</f>
        <v/>
      </c>
      <c r="O12" s="7" t="str">
        <f>IF($E12="","",
IF('Sales Volume'!$B$6="Customer name",SUMIFS(Data!$G:$G,Data!$B:$B,VOL!$E12,Data!$I:$I,"&gt;0",Data!$I:$I,"&lt;=52"),
IF('Sales Volume'!$B$6="Customer location",SUMIFS(Data!$G:$G,Data!$C:$C,VOL!$E12,Data!$I:$I,"&gt;0",Data!$I:$I,"&lt;=52"),
IF('Sales Volume'!$B$6="Product type",SUMIFS(Data!$G:$G,Data!$F:$F,VOL!$E12,Data!$I:$I,"&gt;0",Data!$I:$I,"&lt;=52"),
""))))</f>
        <v/>
      </c>
      <c r="P12" s="7" t="str">
        <f>IF($E12="","",
IF('Sales Volume'!$B$6="Customer name",SUMIFS(Data!$G:$G,Data!$B:$B,VOL!$E12,Data!$I:$I,"&gt;52",Data!$I:$I,"&lt;=104"),
IF('Sales Volume'!$B$6="Customer location",SUMIFS(Data!$G:$G,Data!$C:$C,VOL!$E12,Data!$I:$I,"&gt;52",Data!$I:$I,"&lt;=104"),
IF('Sales Volume'!$B$6="Product type",SUMIFS(Data!$G:$G,Data!$F:$F,VOL!$E12,Data!$I:$I,"&gt;52",Data!$I:$I,"&lt;=104"),
""))))</f>
        <v/>
      </c>
    </row>
    <row r="13" spans="1:17" x14ac:dyDescent="0.35">
      <c r="A13" s="8" t="str">
        <f>IFERROR(_xlfn.RANK.EQ(F13,$F$3:$F$150,0)+COUNTIF($F$3:F13,F13)-1,"")</f>
        <v/>
      </c>
      <c r="B13" s="8" t="str">
        <f>IFERROR(_xlfn.RANK.EQ(I13,$I$3:$I$150,0)+COUNTIF($I$3:I13,I13)-1,"")</f>
        <v/>
      </c>
      <c r="C13" s="8" t="str">
        <f>IFERROR(_xlfn.RANK.EQ(L13,$L$3:$L$150,0)+COUNTIF($L$3:L13,L13)-1,"")</f>
        <v/>
      </c>
      <c r="D13" s="8" t="str">
        <f>IFERROR(_xlfn.RANK.EQ(O13,$O$3:$O$150,0)+COUNTIF($O$3:O13,O13)-1,"")</f>
        <v/>
      </c>
      <c r="E13" t="str">
        <f xml:space="preserve">
IF('Pivot fields'!$B12="(blank)","",
IF('Sales Volume'!$B$6="Customer Name",IF(NOT(OR('Pivot fields'!$B12="(blank)",'Pivot fields'!$B12="")),'Pivot fields'!$B12,""),
IF('Sales Volume'!$B$6="Customer location",IF(NOT(OR('Pivot fields'!$D12="(blank)",'Pivot fields'!$D12="")),'Pivot fields'!$D12,""),
IF('Sales Volume'!$B$6="Product type",IF(NOT(OR('Pivot fields'!$F12="(blank)",'Pivot fields'!$F12="")),'Pivot fields'!$F12,""),
""))))</f>
        <v/>
      </c>
      <c r="F13" s="7" t="str">
        <f>IF($E13="","",
IF('Sales Volume'!$B$6="Customer name",SUMIFS(Data!$G:$G,Data!$B:$B,VOL!$E13,Data!$I:$I,1),
IF('Sales Volume'!$B$6="Customer location",SUMIFS(Data!$G:$G,Data!$C:$C,VOL!$E13,Data!$I:$I,1),
IF('Sales Volume'!$B$6="Product type",SUMIFS(Data!$G:$G,Data!$F:$F,VOL!$E13,Data!$I:$I,1),
""))))</f>
        <v/>
      </c>
      <c r="G13" s="7" t="str">
        <f>IF($E13="","",
IF('Sales Volume'!$B$6="Customer name",SUMIFS(Data!$G:$G,Data!$B:$B,VOL!$E13,Data!$I:$I,53),
IF('Sales Volume'!$B$6="Customer location",SUMIFS(Data!$G:$G,Data!$C:$C,VOL!$E13,Data!$I:$I,53),
IF('Sales Volume'!$B$6="Product type",SUMIFS(Data!$G:$G,Data!$F:$F,VOL!$E13,Data!$I:$I,53),
""))))</f>
        <v/>
      </c>
      <c r="I13" s="7" t="str">
        <f>IF($E13="","",
IF('Sales Volume'!$B$6="Customer name",SUMIFS(Data!$G:$G,Data!$B:$B,VOL!$E13,Data!$I:$I,"&gt;0",Data!$I:$I,"&lt;=4"),
IF('Sales Volume'!$B$6="Customer location",SUMIFS(Data!$G:$G,Data!$C:$C,VOL!$E13,Data!$I:$I,"&gt;0",Data!$I:$I,"&lt;=4"),
IF('Sales Volume'!$B$6="Product type",SUMIFS(Data!$G:$G,Data!$F:$F,VOL!$E13,Data!$I:$I,"&gt;0",Data!$I:$I,"&lt;=4"),
""))))</f>
        <v/>
      </c>
      <c r="J13" s="7" t="str">
        <f>IF($E13="","",
IF('Sales Volume'!$B$6="Customer name",SUMIFS(Data!$G:$G,Data!$B:$B,VOL!$E13,Data!$I:$I,"&gt;52",Data!$I:$I,"&lt;=56"),
IF('Sales Volume'!$B$6="Customer location",SUMIFS(Data!$G:$G,Data!$C:$C,VOL!$E13,Data!$I:$I,"&gt;52",Data!$I:$I,"&lt;=56"),
IF('Sales Volume'!$B$6="Product type",SUMIFS(Data!$G:$G,Data!$F:$F,VOL!$E13,Data!$I:$I,"&gt;52",Data!$I:$I,"&lt;=56"),
""))))</f>
        <v/>
      </c>
      <c r="L13" s="7" t="str">
        <f>IF($E13="","",
IF('Sales Volume'!$B$6="Customer name",SUMIFS(Data!$G:$G,Data!$B:$B,VOL!$E13,Data!$I:$I,"&gt;0",Data!$I:$I,"&lt;=13"),
IF('Sales Volume'!$B$6="Customer location",SUMIFS(Data!$G:$G,Data!$C:$C,VOL!$E13,Data!$I:$I,"&gt;0",Data!$I:$I,"&lt;=13"),
IF('Sales Volume'!$B$6="Product type",SUMIFS(Data!$G:$G,Data!$F:$F,VOL!$E13,Data!$I:$I,"&gt;0",Data!$I:$I,"&lt;=13"),
""))))</f>
        <v/>
      </c>
      <c r="M13" s="7" t="str">
        <f>IF($E13="","",
IF('Sales Volume'!$B$6="Customer name",SUMIFS(Data!$G:$G,Data!$B:$B,VOL!$E13,Data!$I:$I,"&gt;52",Data!$I:$I,"&lt;=65"),
IF('Sales Volume'!$B$6="Customer location",SUMIFS(Data!$G:$G,Data!$C:$C,VOL!$E13,Data!$I:$I,"&gt;52",Data!$I:$I,"&lt;=65"),
IF('Sales Volume'!$B$6="Product type",SUMIFS(Data!$G:$G,Data!$F:$F,VOL!$E13,Data!$I:$I,"&gt;52",Data!$I:$I,"&lt;=65"),
""))))</f>
        <v/>
      </c>
      <c r="O13" s="7" t="str">
        <f>IF($E13="","",
IF('Sales Volume'!$B$6="Customer name",SUMIFS(Data!$G:$G,Data!$B:$B,VOL!$E13,Data!$I:$I,"&gt;0",Data!$I:$I,"&lt;=52"),
IF('Sales Volume'!$B$6="Customer location",SUMIFS(Data!$G:$G,Data!$C:$C,VOL!$E13,Data!$I:$I,"&gt;0",Data!$I:$I,"&lt;=52"),
IF('Sales Volume'!$B$6="Product type",SUMIFS(Data!$G:$G,Data!$F:$F,VOL!$E13,Data!$I:$I,"&gt;0",Data!$I:$I,"&lt;=52"),
""))))</f>
        <v/>
      </c>
      <c r="P13" s="7" t="str">
        <f>IF($E13="","",
IF('Sales Volume'!$B$6="Customer name",SUMIFS(Data!$G:$G,Data!$B:$B,VOL!$E13,Data!$I:$I,"&gt;52",Data!$I:$I,"&lt;=104"),
IF('Sales Volume'!$B$6="Customer location",SUMIFS(Data!$G:$G,Data!$C:$C,VOL!$E13,Data!$I:$I,"&gt;52",Data!$I:$I,"&lt;=104"),
IF('Sales Volume'!$B$6="Product type",SUMIFS(Data!$G:$G,Data!$F:$F,VOL!$E13,Data!$I:$I,"&gt;52",Data!$I:$I,"&lt;=104"),
""))))</f>
        <v/>
      </c>
    </row>
    <row r="14" spans="1:17" x14ac:dyDescent="0.35">
      <c r="A14" s="8" t="str">
        <f>IFERROR(_xlfn.RANK.EQ(F14,$F$3:$F$150,0)+COUNTIF($F$3:F14,F14)-1,"")</f>
        <v/>
      </c>
      <c r="B14" s="8" t="str">
        <f>IFERROR(_xlfn.RANK.EQ(I14,$I$3:$I$150,0)+COUNTIF($I$3:I14,I14)-1,"")</f>
        <v/>
      </c>
      <c r="C14" s="8" t="str">
        <f>IFERROR(_xlfn.RANK.EQ(L14,$L$3:$L$150,0)+COUNTIF($L$3:L14,L14)-1,"")</f>
        <v/>
      </c>
      <c r="D14" s="8" t="str">
        <f>IFERROR(_xlfn.RANK.EQ(O14,$O$3:$O$150,0)+COUNTIF($O$3:O14,O14)-1,"")</f>
        <v/>
      </c>
      <c r="E14" t="str">
        <f xml:space="preserve">
IF('Pivot fields'!$B13="(blank)","",
IF('Sales Volume'!$B$6="Customer Name",IF(NOT(OR('Pivot fields'!$B13="(blank)",'Pivot fields'!$B13="")),'Pivot fields'!$B13,""),
IF('Sales Volume'!$B$6="Customer location",IF(NOT(OR('Pivot fields'!$D13="(blank)",'Pivot fields'!$D13="")),'Pivot fields'!$D13,""),
IF('Sales Volume'!$B$6="Product type",IF(NOT(OR('Pivot fields'!$F13="(blank)",'Pivot fields'!$F13="")),'Pivot fields'!$F13,""),
""))))</f>
        <v/>
      </c>
      <c r="F14" s="7" t="str">
        <f>IF($E14="","",
IF('Sales Volume'!$B$6="Customer name",SUMIFS(Data!$G:$G,Data!$B:$B,VOL!$E14,Data!$I:$I,1),
IF('Sales Volume'!$B$6="Customer location",SUMIFS(Data!$G:$G,Data!$C:$C,VOL!$E14,Data!$I:$I,1),
IF('Sales Volume'!$B$6="Product type",SUMIFS(Data!$G:$G,Data!$F:$F,VOL!$E14,Data!$I:$I,1),
""))))</f>
        <v/>
      </c>
      <c r="G14" s="7" t="str">
        <f>IF($E14="","",
IF('Sales Volume'!$B$6="Customer name",SUMIFS(Data!$G:$G,Data!$B:$B,VOL!$E14,Data!$I:$I,53),
IF('Sales Volume'!$B$6="Customer location",SUMIFS(Data!$G:$G,Data!$C:$C,VOL!$E14,Data!$I:$I,53),
IF('Sales Volume'!$B$6="Product type",SUMIFS(Data!$G:$G,Data!$F:$F,VOL!$E14,Data!$I:$I,53),
""))))</f>
        <v/>
      </c>
      <c r="I14" s="7" t="str">
        <f>IF($E14="","",
IF('Sales Volume'!$B$6="Customer name",SUMIFS(Data!$G:$G,Data!$B:$B,VOL!$E14,Data!$I:$I,"&gt;0",Data!$I:$I,"&lt;=4"),
IF('Sales Volume'!$B$6="Customer location",SUMIFS(Data!$G:$G,Data!$C:$C,VOL!$E14,Data!$I:$I,"&gt;0",Data!$I:$I,"&lt;=4"),
IF('Sales Volume'!$B$6="Product type",SUMIFS(Data!$G:$G,Data!$F:$F,VOL!$E14,Data!$I:$I,"&gt;0",Data!$I:$I,"&lt;=4"),
""))))</f>
        <v/>
      </c>
      <c r="J14" s="7" t="str">
        <f>IF($E14="","",
IF('Sales Volume'!$B$6="Customer name",SUMIFS(Data!$G:$G,Data!$B:$B,VOL!$E14,Data!$I:$I,"&gt;52",Data!$I:$I,"&lt;=56"),
IF('Sales Volume'!$B$6="Customer location",SUMIFS(Data!$G:$G,Data!$C:$C,VOL!$E14,Data!$I:$I,"&gt;52",Data!$I:$I,"&lt;=56"),
IF('Sales Volume'!$B$6="Product type",SUMIFS(Data!$G:$G,Data!$F:$F,VOL!$E14,Data!$I:$I,"&gt;52",Data!$I:$I,"&lt;=56"),
""))))</f>
        <v/>
      </c>
      <c r="L14" s="7" t="str">
        <f>IF($E14="","",
IF('Sales Volume'!$B$6="Customer name",SUMIFS(Data!$G:$G,Data!$B:$B,VOL!$E14,Data!$I:$I,"&gt;0",Data!$I:$I,"&lt;=13"),
IF('Sales Volume'!$B$6="Customer location",SUMIFS(Data!$G:$G,Data!$C:$C,VOL!$E14,Data!$I:$I,"&gt;0",Data!$I:$I,"&lt;=13"),
IF('Sales Volume'!$B$6="Product type",SUMIFS(Data!$G:$G,Data!$F:$F,VOL!$E14,Data!$I:$I,"&gt;0",Data!$I:$I,"&lt;=13"),
""))))</f>
        <v/>
      </c>
      <c r="M14" s="7" t="str">
        <f>IF($E14="","",
IF('Sales Volume'!$B$6="Customer name",SUMIFS(Data!$G:$G,Data!$B:$B,VOL!$E14,Data!$I:$I,"&gt;52",Data!$I:$I,"&lt;=65"),
IF('Sales Volume'!$B$6="Customer location",SUMIFS(Data!$G:$G,Data!$C:$C,VOL!$E14,Data!$I:$I,"&gt;52",Data!$I:$I,"&lt;=65"),
IF('Sales Volume'!$B$6="Product type",SUMIFS(Data!$G:$G,Data!$F:$F,VOL!$E14,Data!$I:$I,"&gt;52",Data!$I:$I,"&lt;=65"),
""))))</f>
        <v/>
      </c>
      <c r="O14" s="7" t="str">
        <f>IF($E14="","",
IF('Sales Volume'!$B$6="Customer name",SUMIFS(Data!$G:$G,Data!$B:$B,VOL!$E14,Data!$I:$I,"&gt;0",Data!$I:$I,"&lt;=52"),
IF('Sales Volume'!$B$6="Customer location",SUMIFS(Data!$G:$G,Data!$C:$C,VOL!$E14,Data!$I:$I,"&gt;0",Data!$I:$I,"&lt;=52"),
IF('Sales Volume'!$B$6="Product type",SUMIFS(Data!$G:$G,Data!$F:$F,VOL!$E14,Data!$I:$I,"&gt;0",Data!$I:$I,"&lt;=52"),
""))))</f>
        <v/>
      </c>
      <c r="P14" s="7" t="str">
        <f>IF($E14="","",
IF('Sales Volume'!$B$6="Customer name",SUMIFS(Data!$G:$G,Data!$B:$B,VOL!$E14,Data!$I:$I,"&gt;52",Data!$I:$I,"&lt;=104"),
IF('Sales Volume'!$B$6="Customer location",SUMIFS(Data!$G:$G,Data!$C:$C,VOL!$E14,Data!$I:$I,"&gt;52",Data!$I:$I,"&lt;=104"),
IF('Sales Volume'!$B$6="Product type",SUMIFS(Data!$G:$G,Data!$F:$F,VOL!$E14,Data!$I:$I,"&gt;52",Data!$I:$I,"&lt;=104"),
""))))</f>
        <v/>
      </c>
    </row>
    <row r="15" spans="1:17" x14ac:dyDescent="0.35">
      <c r="A15" s="8" t="str">
        <f>IFERROR(_xlfn.RANK.EQ(F15,$F$3:$F$150,0)+COUNTIF($F$3:F15,F15)-1,"")</f>
        <v/>
      </c>
      <c r="B15" s="8" t="str">
        <f>IFERROR(_xlfn.RANK.EQ(I15,$I$3:$I$150,0)+COUNTIF($I$3:I15,I15)-1,"")</f>
        <v/>
      </c>
      <c r="C15" s="8" t="str">
        <f>IFERROR(_xlfn.RANK.EQ(L15,$L$3:$L$150,0)+COUNTIF($L$3:L15,L15)-1,"")</f>
        <v/>
      </c>
      <c r="D15" s="8" t="str">
        <f>IFERROR(_xlfn.RANK.EQ(O15,$O$3:$O$150,0)+COUNTIF($O$3:O15,O15)-1,"")</f>
        <v/>
      </c>
      <c r="E15" t="str">
        <f xml:space="preserve">
IF('Pivot fields'!$B14="(blank)","",
IF('Sales Volume'!$B$6="Customer Name",IF(NOT(OR('Pivot fields'!$B14="(blank)",'Pivot fields'!$B14="")),'Pivot fields'!$B14,""),
IF('Sales Volume'!$B$6="Customer location",IF(NOT(OR('Pivot fields'!$D14="(blank)",'Pivot fields'!$D14="")),'Pivot fields'!$D14,""),
IF('Sales Volume'!$B$6="Product type",IF(NOT(OR('Pivot fields'!$F14="(blank)",'Pivot fields'!$F14="")),'Pivot fields'!$F14,""),
""))))</f>
        <v/>
      </c>
      <c r="F15" s="7" t="str">
        <f>IF($E15="","",
IF('Sales Volume'!$B$6="Customer name",SUMIFS(Data!$G:$G,Data!$B:$B,VOL!$E15,Data!$I:$I,1),
IF('Sales Volume'!$B$6="Customer location",SUMIFS(Data!$G:$G,Data!$C:$C,VOL!$E15,Data!$I:$I,1),
IF('Sales Volume'!$B$6="Product type",SUMIFS(Data!$G:$G,Data!$F:$F,VOL!$E15,Data!$I:$I,1),
""))))</f>
        <v/>
      </c>
      <c r="G15" s="7" t="str">
        <f>IF($E15="","",
IF('Sales Volume'!$B$6="Customer name",SUMIFS(Data!$G:$G,Data!$B:$B,VOL!$E15,Data!$I:$I,53),
IF('Sales Volume'!$B$6="Customer location",SUMIFS(Data!$G:$G,Data!$C:$C,VOL!$E15,Data!$I:$I,53),
IF('Sales Volume'!$B$6="Product type",SUMIFS(Data!$G:$G,Data!$F:$F,VOL!$E15,Data!$I:$I,53),
""))))</f>
        <v/>
      </c>
      <c r="I15" s="7" t="str">
        <f>IF($E15="","",
IF('Sales Volume'!$B$6="Customer name",SUMIFS(Data!$G:$G,Data!$B:$B,VOL!$E15,Data!$I:$I,"&gt;0",Data!$I:$I,"&lt;=4"),
IF('Sales Volume'!$B$6="Customer location",SUMIFS(Data!$G:$G,Data!$C:$C,VOL!$E15,Data!$I:$I,"&gt;0",Data!$I:$I,"&lt;=4"),
IF('Sales Volume'!$B$6="Product type",SUMIFS(Data!$G:$G,Data!$F:$F,VOL!$E15,Data!$I:$I,"&gt;0",Data!$I:$I,"&lt;=4"),
""))))</f>
        <v/>
      </c>
      <c r="J15" s="7" t="str">
        <f>IF($E15="","",
IF('Sales Volume'!$B$6="Customer name",SUMIFS(Data!$G:$G,Data!$B:$B,VOL!$E15,Data!$I:$I,"&gt;52",Data!$I:$I,"&lt;=56"),
IF('Sales Volume'!$B$6="Customer location",SUMIFS(Data!$G:$G,Data!$C:$C,VOL!$E15,Data!$I:$I,"&gt;52",Data!$I:$I,"&lt;=56"),
IF('Sales Volume'!$B$6="Product type",SUMIFS(Data!$G:$G,Data!$F:$F,VOL!$E15,Data!$I:$I,"&gt;52",Data!$I:$I,"&lt;=56"),
""))))</f>
        <v/>
      </c>
      <c r="L15" s="7" t="str">
        <f>IF($E15="","",
IF('Sales Volume'!$B$6="Customer name",SUMIFS(Data!$G:$G,Data!$B:$B,VOL!$E15,Data!$I:$I,"&gt;0",Data!$I:$I,"&lt;=13"),
IF('Sales Volume'!$B$6="Customer location",SUMIFS(Data!$G:$G,Data!$C:$C,VOL!$E15,Data!$I:$I,"&gt;0",Data!$I:$I,"&lt;=13"),
IF('Sales Volume'!$B$6="Product type",SUMIFS(Data!$G:$G,Data!$F:$F,VOL!$E15,Data!$I:$I,"&gt;0",Data!$I:$I,"&lt;=13"),
""))))</f>
        <v/>
      </c>
      <c r="M15" s="7" t="str">
        <f>IF($E15="","",
IF('Sales Volume'!$B$6="Customer name",SUMIFS(Data!$G:$G,Data!$B:$B,VOL!$E15,Data!$I:$I,"&gt;52",Data!$I:$I,"&lt;=65"),
IF('Sales Volume'!$B$6="Customer location",SUMIFS(Data!$G:$G,Data!$C:$C,VOL!$E15,Data!$I:$I,"&gt;52",Data!$I:$I,"&lt;=65"),
IF('Sales Volume'!$B$6="Product type",SUMIFS(Data!$G:$G,Data!$F:$F,VOL!$E15,Data!$I:$I,"&gt;52",Data!$I:$I,"&lt;=65"),
""))))</f>
        <v/>
      </c>
      <c r="O15" s="7" t="str">
        <f>IF($E15="","",
IF('Sales Volume'!$B$6="Customer name",SUMIFS(Data!$G:$G,Data!$B:$B,VOL!$E15,Data!$I:$I,"&gt;0",Data!$I:$I,"&lt;=52"),
IF('Sales Volume'!$B$6="Customer location",SUMIFS(Data!$G:$G,Data!$C:$C,VOL!$E15,Data!$I:$I,"&gt;0",Data!$I:$I,"&lt;=52"),
IF('Sales Volume'!$B$6="Product type",SUMIFS(Data!$G:$G,Data!$F:$F,VOL!$E15,Data!$I:$I,"&gt;0",Data!$I:$I,"&lt;=52"),
""))))</f>
        <v/>
      </c>
      <c r="P15" s="7" t="str">
        <f>IF($E15="","",
IF('Sales Volume'!$B$6="Customer name",SUMIFS(Data!$G:$G,Data!$B:$B,VOL!$E15,Data!$I:$I,"&gt;52",Data!$I:$I,"&lt;=104"),
IF('Sales Volume'!$B$6="Customer location",SUMIFS(Data!$G:$G,Data!$C:$C,VOL!$E15,Data!$I:$I,"&gt;52",Data!$I:$I,"&lt;=104"),
IF('Sales Volume'!$B$6="Product type",SUMIFS(Data!$G:$G,Data!$F:$F,VOL!$E15,Data!$I:$I,"&gt;52",Data!$I:$I,"&lt;=104"),
""))))</f>
        <v/>
      </c>
    </row>
    <row r="16" spans="1:17" x14ac:dyDescent="0.35">
      <c r="A16" s="8" t="str">
        <f>IFERROR(_xlfn.RANK.EQ(F16,$F$3:$F$150,0)+COUNTIF($F$3:F16,F16)-1,"")</f>
        <v/>
      </c>
      <c r="B16" s="8" t="str">
        <f>IFERROR(_xlfn.RANK.EQ(I16,$I$3:$I$150,0)+COUNTIF($I$3:I16,I16)-1,"")</f>
        <v/>
      </c>
      <c r="C16" s="8" t="str">
        <f>IFERROR(_xlfn.RANK.EQ(L16,$L$3:$L$150,0)+COUNTIF($L$3:L16,L16)-1,"")</f>
        <v/>
      </c>
      <c r="D16" s="8" t="str">
        <f>IFERROR(_xlfn.RANK.EQ(O16,$O$3:$O$150,0)+COUNTIF($O$3:O16,O16)-1,"")</f>
        <v/>
      </c>
      <c r="E16" t="str">
        <f xml:space="preserve">
IF('Pivot fields'!$B15="(blank)","",
IF('Sales Volume'!$B$6="Customer Name",IF(NOT(OR('Pivot fields'!$B15="(blank)",'Pivot fields'!$B15="")),'Pivot fields'!$B15,""),
IF('Sales Volume'!$B$6="Customer location",IF(NOT(OR('Pivot fields'!$D15="(blank)",'Pivot fields'!$D15="")),'Pivot fields'!$D15,""),
IF('Sales Volume'!$B$6="Product type",IF(NOT(OR('Pivot fields'!$F15="(blank)",'Pivot fields'!$F15="")),'Pivot fields'!$F15,""),
""))))</f>
        <v/>
      </c>
      <c r="F16" s="7" t="str">
        <f>IF($E16="","",
IF('Sales Volume'!$B$6="Customer name",SUMIFS(Data!$G:$G,Data!$B:$B,VOL!$E16,Data!$I:$I,1),
IF('Sales Volume'!$B$6="Customer location",SUMIFS(Data!$G:$G,Data!$C:$C,VOL!$E16,Data!$I:$I,1),
IF('Sales Volume'!$B$6="Product type",SUMIFS(Data!$G:$G,Data!$F:$F,VOL!$E16,Data!$I:$I,1),
""))))</f>
        <v/>
      </c>
      <c r="G16" s="7" t="str">
        <f>IF($E16="","",
IF('Sales Volume'!$B$6="Customer name",SUMIFS(Data!$G:$G,Data!$B:$B,VOL!$E16,Data!$I:$I,53),
IF('Sales Volume'!$B$6="Customer location",SUMIFS(Data!$G:$G,Data!$C:$C,VOL!$E16,Data!$I:$I,53),
IF('Sales Volume'!$B$6="Product type",SUMIFS(Data!$G:$G,Data!$F:$F,VOL!$E16,Data!$I:$I,53),
""))))</f>
        <v/>
      </c>
      <c r="I16" s="7" t="str">
        <f>IF($E16="","",
IF('Sales Volume'!$B$6="Customer name",SUMIFS(Data!$G:$G,Data!$B:$B,VOL!$E16,Data!$I:$I,"&gt;0",Data!$I:$I,"&lt;=4"),
IF('Sales Volume'!$B$6="Customer location",SUMIFS(Data!$G:$G,Data!$C:$C,VOL!$E16,Data!$I:$I,"&gt;0",Data!$I:$I,"&lt;=4"),
IF('Sales Volume'!$B$6="Product type",SUMIFS(Data!$G:$G,Data!$F:$F,VOL!$E16,Data!$I:$I,"&gt;0",Data!$I:$I,"&lt;=4"),
""))))</f>
        <v/>
      </c>
      <c r="J16" s="7" t="str">
        <f>IF($E16="","",
IF('Sales Volume'!$B$6="Customer name",SUMIFS(Data!$G:$G,Data!$B:$B,VOL!$E16,Data!$I:$I,"&gt;52",Data!$I:$I,"&lt;=56"),
IF('Sales Volume'!$B$6="Customer location",SUMIFS(Data!$G:$G,Data!$C:$C,VOL!$E16,Data!$I:$I,"&gt;52",Data!$I:$I,"&lt;=56"),
IF('Sales Volume'!$B$6="Product type",SUMIFS(Data!$G:$G,Data!$F:$F,VOL!$E16,Data!$I:$I,"&gt;52",Data!$I:$I,"&lt;=56"),
""))))</f>
        <v/>
      </c>
      <c r="L16" s="7" t="str">
        <f>IF($E16="","",
IF('Sales Volume'!$B$6="Customer name",SUMIFS(Data!$G:$G,Data!$B:$B,VOL!$E16,Data!$I:$I,"&gt;0",Data!$I:$I,"&lt;=13"),
IF('Sales Volume'!$B$6="Customer location",SUMIFS(Data!$G:$G,Data!$C:$C,VOL!$E16,Data!$I:$I,"&gt;0",Data!$I:$I,"&lt;=13"),
IF('Sales Volume'!$B$6="Product type",SUMIFS(Data!$G:$G,Data!$F:$F,VOL!$E16,Data!$I:$I,"&gt;0",Data!$I:$I,"&lt;=13"),
""))))</f>
        <v/>
      </c>
      <c r="M16" s="7" t="str">
        <f>IF($E16="","",
IF('Sales Volume'!$B$6="Customer name",SUMIFS(Data!$G:$G,Data!$B:$B,VOL!$E16,Data!$I:$I,"&gt;52",Data!$I:$I,"&lt;=65"),
IF('Sales Volume'!$B$6="Customer location",SUMIFS(Data!$G:$G,Data!$C:$C,VOL!$E16,Data!$I:$I,"&gt;52",Data!$I:$I,"&lt;=65"),
IF('Sales Volume'!$B$6="Product type",SUMIFS(Data!$G:$G,Data!$F:$F,VOL!$E16,Data!$I:$I,"&gt;52",Data!$I:$I,"&lt;=65"),
""))))</f>
        <v/>
      </c>
      <c r="O16" s="7" t="str">
        <f>IF($E16="","",
IF('Sales Volume'!$B$6="Customer name",SUMIFS(Data!$G:$G,Data!$B:$B,VOL!$E16,Data!$I:$I,"&gt;0",Data!$I:$I,"&lt;=52"),
IF('Sales Volume'!$B$6="Customer location",SUMIFS(Data!$G:$G,Data!$C:$C,VOL!$E16,Data!$I:$I,"&gt;0",Data!$I:$I,"&lt;=52"),
IF('Sales Volume'!$B$6="Product type",SUMIFS(Data!$G:$G,Data!$F:$F,VOL!$E16,Data!$I:$I,"&gt;0",Data!$I:$I,"&lt;=52"),
""))))</f>
        <v/>
      </c>
      <c r="P16" s="7" t="str">
        <f>IF($E16="","",
IF('Sales Volume'!$B$6="Customer name",SUMIFS(Data!$G:$G,Data!$B:$B,VOL!$E16,Data!$I:$I,"&gt;52",Data!$I:$I,"&lt;=104"),
IF('Sales Volume'!$B$6="Customer location",SUMIFS(Data!$G:$G,Data!$C:$C,VOL!$E16,Data!$I:$I,"&gt;52",Data!$I:$I,"&lt;=104"),
IF('Sales Volume'!$B$6="Product type",SUMIFS(Data!$G:$G,Data!$F:$F,VOL!$E16,Data!$I:$I,"&gt;52",Data!$I:$I,"&lt;=104"),
""))))</f>
        <v/>
      </c>
    </row>
    <row r="17" spans="1:16" x14ac:dyDescent="0.35">
      <c r="A17" s="8" t="str">
        <f>IFERROR(_xlfn.RANK.EQ(F17,$F$3:$F$150,0)+COUNTIF($F$3:F17,F17)-1,"")</f>
        <v/>
      </c>
      <c r="B17" s="8" t="str">
        <f>IFERROR(_xlfn.RANK.EQ(I17,$I$3:$I$150,0)+COUNTIF($I$3:I17,I17)-1,"")</f>
        <v/>
      </c>
      <c r="C17" s="8" t="str">
        <f>IFERROR(_xlfn.RANK.EQ(L17,$L$3:$L$150,0)+COUNTIF($L$3:L17,L17)-1,"")</f>
        <v/>
      </c>
      <c r="D17" s="8" t="str">
        <f>IFERROR(_xlfn.RANK.EQ(O17,$O$3:$O$150,0)+COUNTIF($O$3:O17,O17)-1,"")</f>
        <v/>
      </c>
      <c r="E17" t="str">
        <f xml:space="preserve">
IF('Pivot fields'!$B16="(blank)","",
IF('Sales Volume'!$B$6="Customer Name",IF(NOT(OR('Pivot fields'!$B16="(blank)",'Pivot fields'!$B16="")),'Pivot fields'!$B16,""),
IF('Sales Volume'!$B$6="Customer location",IF(NOT(OR('Pivot fields'!$D16="(blank)",'Pivot fields'!$D16="")),'Pivot fields'!$D16,""),
IF('Sales Volume'!$B$6="Product type",IF(NOT(OR('Pivot fields'!$F16="(blank)",'Pivot fields'!$F16="")),'Pivot fields'!$F16,""),
""))))</f>
        <v/>
      </c>
      <c r="F17" s="7" t="str">
        <f>IF($E17="","",
IF('Sales Volume'!$B$6="Customer name",SUMIFS(Data!$G:$G,Data!$B:$B,VOL!$E17,Data!$I:$I,1),
IF('Sales Volume'!$B$6="Customer location",SUMIFS(Data!$G:$G,Data!$C:$C,VOL!$E17,Data!$I:$I,1),
IF('Sales Volume'!$B$6="Product type",SUMIFS(Data!$G:$G,Data!$F:$F,VOL!$E17,Data!$I:$I,1),
""))))</f>
        <v/>
      </c>
      <c r="G17" s="7" t="str">
        <f>IF($E17="","",
IF('Sales Volume'!$B$6="Customer name",SUMIFS(Data!$G:$G,Data!$B:$B,VOL!$E17,Data!$I:$I,53),
IF('Sales Volume'!$B$6="Customer location",SUMIFS(Data!$G:$G,Data!$C:$C,VOL!$E17,Data!$I:$I,53),
IF('Sales Volume'!$B$6="Product type",SUMIFS(Data!$G:$G,Data!$F:$F,VOL!$E17,Data!$I:$I,53),
""))))</f>
        <v/>
      </c>
      <c r="I17" s="7" t="str">
        <f>IF($E17="","",
IF('Sales Volume'!$B$6="Customer name",SUMIFS(Data!$G:$G,Data!$B:$B,VOL!$E17,Data!$I:$I,"&gt;0",Data!$I:$I,"&lt;=4"),
IF('Sales Volume'!$B$6="Customer location",SUMIFS(Data!$G:$G,Data!$C:$C,VOL!$E17,Data!$I:$I,"&gt;0",Data!$I:$I,"&lt;=4"),
IF('Sales Volume'!$B$6="Product type",SUMIFS(Data!$G:$G,Data!$F:$F,VOL!$E17,Data!$I:$I,"&gt;0",Data!$I:$I,"&lt;=4"),
""))))</f>
        <v/>
      </c>
      <c r="J17" s="7" t="str">
        <f>IF($E17="","",
IF('Sales Volume'!$B$6="Customer name",SUMIFS(Data!$G:$G,Data!$B:$B,VOL!$E17,Data!$I:$I,"&gt;52",Data!$I:$I,"&lt;=56"),
IF('Sales Volume'!$B$6="Customer location",SUMIFS(Data!$G:$G,Data!$C:$C,VOL!$E17,Data!$I:$I,"&gt;52",Data!$I:$I,"&lt;=56"),
IF('Sales Volume'!$B$6="Product type",SUMIFS(Data!$G:$G,Data!$F:$F,VOL!$E17,Data!$I:$I,"&gt;52",Data!$I:$I,"&lt;=56"),
""))))</f>
        <v/>
      </c>
      <c r="L17" s="7" t="str">
        <f>IF($E17="","",
IF('Sales Volume'!$B$6="Customer name",SUMIFS(Data!$G:$G,Data!$B:$B,VOL!$E17,Data!$I:$I,"&gt;0",Data!$I:$I,"&lt;=13"),
IF('Sales Volume'!$B$6="Customer location",SUMIFS(Data!$G:$G,Data!$C:$C,VOL!$E17,Data!$I:$I,"&gt;0",Data!$I:$I,"&lt;=13"),
IF('Sales Volume'!$B$6="Product type",SUMIFS(Data!$G:$G,Data!$F:$F,VOL!$E17,Data!$I:$I,"&gt;0",Data!$I:$I,"&lt;=13"),
""))))</f>
        <v/>
      </c>
      <c r="M17" s="7" t="str">
        <f>IF($E17="","",
IF('Sales Volume'!$B$6="Customer name",SUMIFS(Data!$G:$G,Data!$B:$B,VOL!$E17,Data!$I:$I,"&gt;52",Data!$I:$I,"&lt;=65"),
IF('Sales Volume'!$B$6="Customer location",SUMIFS(Data!$G:$G,Data!$C:$C,VOL!$E17,Data!$I:$I,"&gt;52",Data!$I:$I,"&lt;=65"),
IF('Sales Volume'!$B$6="Product type",SUMIFS(Data!$G:$G,Data!$F:$F,VOL!$E17,Data!$I:$I,"&gt;52",Data!$I:$I,"&lt;=65"),
""))))</f>
        <v/>
      </c>
      <c r="O17" s="7" t="str">
        <f>IF($E17="","",
IF('Sales Volume'!$B$6="Customer name",SUMIFS(Data!$G:$G,Data!$B:$B,VOL!$E17,Data!$I:$I,"&gt;0",Data!$I:$I,"&lt;=52"),
IF('Sales Volume'!$B$6="Customer location",SUMIFS(Data!$G:$G,Data!$C:$C,VOL!$E17,Data!$I:$I,"&gt;0",Data!$I:$I,"&lt;=52"),
IF('Sales Volume'!$B$6="Product type",SUMIFS(Data!$G:$G,Data!$F:$F,VOL!$E17,Data!$I:$I,"&gt;0",Data!$I:$I,"&lt;=52"),
""))))</f>
        <v/>
      </c>
      <c r="P17" s="7" t="str">
        <f>IF($E17="","",
IF('Sales Volume'!$B$6="Customer name",SUMIFS(Data!$G:$G,Data!$B:$B,VOL!$E17,Data!$I:$I,"&gt;52",Data!$I:$I,"&lt;=104"),
IF('Sales Volume'!$B$6="Customer location",SUMIFS(Data!$G:$G,Data!$C:$C,VOL!$E17,Data!$I:$I,"&gt;52",Data!$I:$I,"&lt;=104"),
IF('Sales Volume'!$B$6="Product type",SUMIFS(Data!$G:$G,Data!$F:$F,VOL!$E17,Data!$I:$I,"&gt;52",Data!$I:$I,"&lt;=104"),
""))))</f>
        <v/>
      </c>
    </row>
    <row r="18" spans="1:16" x14ac:dyDescent="0.35">
      <c r="A18" s="8" t="str">
        <f>IFERROR(_xlfn.RANK.EQ(F18,$F$3:$F$150,0)+COUNTIF($F$3:F18,F18)-1,"")</f>
        <v/>
      </c>
      <c r="B18" s="8" t="str">
        <f>IFERROR(_xlfn.RANK.EQ(I18,$I$3:$I$150,0)+COUNTIF($I$3:I18,I18)-1,"")</f>
        <v/>
      </c>
      <c r="C18" s="8" t="str">
        <f>IFERROR(_xlfn.RANK.EQ(L18,$L$3:$L$150,0)+COUNTIF($L$3:L18,L18)-1,"")</f>
        <v/>
      </c>
      <c r="D18" s="8" t="str">
        <f>IFERROR(_xlfn.RANK.EQ(O18,$O$3:$O$150,0)+COUNTIF($O$3:O18,O18)-1,"")</f>
        <v/>
      </c>
      <c r="E18" t="str">
        <f xml:space="preserve">
IF('Pivot fields'!$B17="(blank)","",
IF('Sales Volume'!$B$6="Customer Name",IF(NOT(OR('Pivot fields'!$B17="(blank)",'Pivot fields'!$B17="")),'Pivot fields'!$B17,""),
IF('Sales Volume'!$B$6="Customer location",IF(NOT(OR('Pivot fields'!$D17="(blank)",'Pivot fields'!$D17="")),'Pivot fields'!$D17,""),
IF('Sales Volume'!$B$6="Product type",IF(NOT(OR('Pivot fields'!$F17="(blank)",'Pivot fields'!$F17="")),'Pivot fields'!$F17,""),
""))))</f>
        <v/>
      </c>
      <c r="F18" s="7" t="str">
        <f>IF($E18="","",
IF('Sales Volume'!$B$6="Customer name",SUMIFS(Data!$G:$G,Data!$B:$B,VOL!$E18,Data!$I:$I,1),
IF('Sales Volume'!$B$6="Customer location",SUMIFS(Data!$G:$G,Data!$C:$C,VOL!$E18,Data!$I:$I,1),
IF('Sales Volume'!$B$6="Product type",SUMIFS(Data!$G:$G,Data!$F:$F,VOL!$E18,Data!$I:$I,1),
""))))</f>
        <v/>
      </c>
      <c r="G18" s="7" t="str">
        <f>IF($E18="","",
IF('Sales Volume'!$B$6="Customer name",SUMIFS(Data!$G:$G,Data!$B:$B,VOL!$E18,Data!$I:$I,53),
IF('Sales Volume'!$B$6="Customer location",SUMIFS(Data!$G:$G,Data!$C:$C,VOL!$E18,Data!$I:$I,53),
IF('Sales Volume'!$B$6="Product type",SUMIFS(Data!$G:$G,Data!$F:$F,VOL!$E18,Data!$I:$I,53),
""))))</f>
        <v/>
      </c>
      <c r="I18" s="7" t="str">
        <f>IF($E18="","",
IF('Sales Volume'!$B$6="Customer name",SUMIFS(Data!$G:$G,Data!$B:$B,VOL!$E18,Data!$I:$I,"&gt;0",Data!$I:$I,"&lt;=4"),
IF('Sales Volume'!$B$6="Customer location",SUMIFS(Data!$G:$G,Data!$C:$C,VOL!$E18,Data!$I:$I,"&gt;0",Data!$I:$I,"&lt;=4"),
IF('Sales Volume'!$B$6="Product type",SUMIFS(Data!$G:$G,Data!$F:$F,VOL!$E18,Data!$I:$I,"&gt;0",Data!$I:$I,"&lt;=4"),
""))))</f>
        <v/>
      </c>
      <c r="J18" s="7" t="str">
        <f>IF($E18="","",
IF('Sales Volume'!$B$6="Customer name",SUMIFS(Data!$G:$G,Data!$B:$B,VOL!$E18,Data!$I:$I,"&gt;52",Data!$I:$I,"&lt;=56"),
IF('Sales Volume'!$B$6="Customer location",SUMIFS(Data!$G:$G,Data!$C:$C,VOL!$E18,Data!$I:$I,"&gt;52",Data!$I:$I,"&lt;=56"),
IF('Sales Volume'!$B$6="Product type",SUMIFS(Data!$G:$G,Data!$F:$F,VOL!$E18,Data!$I:$I,"&gt;52",Data!$I:$I,"&lt;=56"),
""))))</f>
        <v/>
      </c>
      <c r="L18" s="7" t="str">
        <f>IF($E18="","",
IF('Sales Volume'!$B$6="Customer name",SUMIFS(Data!$G:$G,Data!$B:$B,VOL!$E18,Data!$I:$I,"&gt;0",Data!$I:$I,"&lt;=13"),
IF('Sales Volume'!$B$6="Customer location",SUMIFS(Data!$G:$G,Data!$C:$C,VOL!$E18,Data!$I:$I,"&gt;0",Data!$I:$I,"&lt;=13"),
IF('Sales Volume'!$B$6="Product type",SUMIFS(Data!$G:$G,Data!$F:$F,VOL!$E18,Data!$I:$I,"&gt;0",Data!$I:$I,"&lt;=13"),
""))))</f>
        <v/>
      </c>
      <c r="M18" s="7" t="str">
        <f>IF($E18="","",
IF('Sales Volume'!$B$6="Customer name",SUMIFS(Data!$G:$G,Data!$B:$B,VOL!$E18,Data!$I:$I,"&gt;52",Data!$I:$I,"&lt;=65"),
IF('Sales Volume'!$B$6="Customer location",SUMIFS(Data!$G:$G,Data!$C:$C,VOL!$E18,Data!$I:$I,"&gt;52",Data!$I:$I,"&lt;=65"),
IF('Sales Volume'!$B$6="Product type",SUMIFS(Data!$G:$G,Data!$F:$F,VOL!$E18,Data!$I:$I,"&gt;52",Data!$I:$I,"&lt;=65"),
""))))</f>
        <v/>
      </c>
      <c r="O18" s="7" t="str">
        <f>IF($E18="","",
IF('Sales Volume'!$B$6="Customer name",SUMIFS(Data!$G:$G,Data!$B:$B,VOL!$E18,Data!$I:$I,"&gt;0",Data!$I:$I,"&lt;=52"),
IF('Sales Volume'!$B$6="Customer location",SUMIFS(Data!$G:$G,Data!$C:$C,VOL!$E18,Data!$I:$I,"&gt;0",Data!$I:$I,"&lt;=52"),
IF('Sales Volume'!$B$6="Product type",SUMIFS(Data!$G:$G,Data!$F:$F,VOL!$E18,Data!$I:$I,"&gt;0",Data!$I:$I,"&lt;=52"),
""))))</f>
        <v/>
      </c>
      <c r="P18" s="7" t="str">
        <f>IF($E18="","",
IF('Sales Volume'!$B$6="Customer name",SUMIFS(Data!$G:$G,Data!$B:$B,VOL!$E18,Data!$I:$I,"&gt;52",Data!$I:$I,"&lt;=104"),
IF('Sales Volume'!$B$6="Customer location",SUMIFS(Data!$G:$G,Data!$C:$C,VOL!$E18,Data!$I:$I,"&gt;52",Data!$I:$I,"&lt;=104"),
IF('Sales Volume'!$B$6="Product type",SUMIFS(Data!$G:$G,Data!$F:$F,VOL!$E18,Data!$I:$I,"&gt;52",Data!$I:$I,"&lt;=104"),
""))))</f>
        <v/>
      </c>
    </row>
    <row r="19" spans="1:16" x14ac:dyDescent="0.35">
      <c r="A19" s="8" t="str">
        <f>IFERROR(_xlfn.RANK.EQ(F19,$F$3:$F$150,0)+COUNTIF($F$3:F19,F19)-1,"")</f>
        <v/>
      </c>
      <c r="B19" s="8" t="str">
        <f>IFERROR(_xlfn.RANK.EQ(I19,$I$3:$I$150,0)+COUNTIF($I$3:I19,I19)-1,"")</f>
        <v/>
      </c>
      <c r="C19" s="8" t="str">
        <f>IFERROR(_xlfn.RANK.EQ(L19,$L$3:$L$150,0)+COUNTIF($L$3:L19,L19)-1,"")</f>
        <v/>
      </c>
      <c r="D19" s="8" t="str">
        <f>IFERROR(_xlfn.RANK.EQ(O19,$O$3:$O$150,0)+COUNTIF($O$3:O19,O19)-1,"")</f>
        <v/>
      </c>
      <c r="E19" t="str">
        <f xml:space="preserve">
IF('Pivot fields'!$B18="(blank)","",
IF('Sales Volume'!$B$6="Customer Name",IF(NOT(OR('Pivot fields'!$B18="(blank)",'Pivot fields'!$B18="")),'Pivot fields'!$B18,""),
IF('Sales Volume'!$B$6="Customer location",IF(NOT(OR('Pivot fields'!$D18="(blank)",'Pivot fields'!$D18="")),'Pivot fields'!$D18,""),
IF('Sales Volume'!$B$6="Product type",IF(NOT(OR('Pivot fields'!$F18="(blank)",'Pivot fields'!$F18="")),'Pivot fields'!$F18,""),
""))))</f>
        <v/>
      </c>
      <c r="F19" s="7" t="str">
        <f>IF($E19="","",
IF('Sales Volume'!$B$6="Customer name",SUMIFS(Data!$G:$G,Data!$B:$B,VOL!$E19,Data!$I:$I,1),
IF('Sales Volume'!$B$6="Customer location",SUMIFS(Data!$G:$G,Data!$C:$C,VOL!$E19,Data!$I:$I,1),
IF('Sales Volume'!$B$6="Product type",SUMIFS(Data!$G:$G,Data!$F:$F,VOL!$E19,Data!$I:$I,1),
""))))</f>
        <v/>
      </c>
      <c r="G19" s="7" t="str">
        <f>IF($E19="","",
IF('Sales Volume'!$B$6="Customer name",SUMIFS(Data!$G:$G,Data!$B:$B,VOL!$E19,Data!$I:$I,53),
IF('Sales Volume'!$B$6="Customer location",SUMIFS(Data!$G:$G,Data!$C:$C,VOL!$E19,Data!$I:$I,53),
IF('Sales Volume'!$B$6="Product type",SUMIFS(Data!$G:$G,Data!$F:$F,VOL!$E19,Data!$I:$I,53),
""))))</f>
        <v/>
      </c>
      <c r="I19" s="7" t="str">
        <f>IF($E19="","",
IF('Sales Volume'!$B$6="Customer name",SUMIFS(Data!$G:$G,Data!$B:$B,VOL!$E19,Data!$I:$I,"&gt;0",Data!$I:$I,"&lt;=4"),
IF('Sales Volume'!$B$6="Customer location",SUMIFS(Data!$G:$G,Data!$C:$C,VOL!$E19,Data!$I:$I,"&gt;0",Data!$I:$I,"&lt;=4"),
IF('Sales Volume'!$B$6="Product type",SUMIFS(Data!$G:$G,Data!$F:$F,VOL!$E19,Data!$I:$I,"&gt;0",Data!$I:$I,"&lt;=4"),
""))))</f>
        <v/>
      </c>
      <c r="J19" s="7" t="str">
        <f>IF($E19="","",
IF('Sales Volume'!$B$6="Customer name",SUMIFS(Data!$G:$G,Data!$B:$B,VOL!$E19,Data!$I:$I,"&gt;52",Data!$I:$I,"&lt;=56"),
IF('Sales Volume'!$B$6="Customer location",SUMIFS(Data!$G:$G,Data!$C:$C,VOL!$E19,Data!$I:$I,"&gt;52",Data!$I:$I,"&lt;=56"),
IF('Sales Volume'!$B$6="Product type",SUMIFS(Data!$G:$G,Data!$F:$F,VOL!$E19,Data!$I:$I,"&gt;52",Data!$I:$I,"&lt;=56"),
""))))</f>
        <v/>
      </c>
      <c r="L19" s="7" t="str">
        <f>IF($E19="","",
IF('Sales Volume'!$B$6="Customer name",SUMIFS(Data!$G:$G,Data!$B:$B,VOL!$E19,Data!$I:$I,"&gt;0",Data!$I:$I,"&lt;=13"),
IF('Sales Volume'!$B$6="Customer location",SUMIFS(Data!$G:$G,Data!$C:$C,VOL!$E19,Data!$I:$I,"&gt;0",Data!$I:$I,"&lt;=13"),
IF('Sales Volume'!$B$6="Product type",SUMIFS(Data!$G:$G,Data!$F:$F,VOL!$E19,Data!$I:$I,"&gt;0",Data!$I:$I,"&lt;=13"),
""))))</f>
        <v/>
      </c>
      <c r="M19" s="7" t="str">
        <f>IF($E19="","",
IF('Sales Volume'!$B$6="Customer name",SUMIFS(Data!$G:$G,Data!$B:$B,VOL!$E19,Data!$I:$I,"&gt;52",Data!$I:$I,"&lt;=65"),
IF('Sales Volume'!$B$6="Customer location",SUMIFS(Data!$G:$G,Data!$C:$C,VOL!$E19,Data!$I:$I,"&gt;52",Data!$I:$I,"&lt;=65"),
IF('Sales Volume'!$B$6="Product type",SUMIFS(Data!$G:$G,Data!$F:$F,VOL!$E19,Data!$I:$I,"&gt;52",Data!$I:$I,"&lt;=65"),
""))))</f>
        <v/>
      </c>
      <c r="O19" s="7" t="str">
        <f>IF($E19="","",
IF('Sales Volume'!$B$6="Customer name",SUMIFS(Data!$G:$G,Data!$B:$B,VOL!$E19,Data!$I:$I,"&gt;0",Data!$I:$I,"&lt;=52"),
IF('Sales Volume'!$B$6="Customer location",SUMIFS(Data!$G:$G,Data!$C:$C,VOL!$E19,Data!$I:$I,"&gt;0",Data!$I:$I,"&lt;=52"),
IF('Sales Volume'!$B$6="Product type",SUMIFS(Data!$G:$G,Data!$F:$F,VOL!$E19,Data!$I:$I,"&gt;0",Data!$I:$I,"&lt;=52"),
""))))</f>
        <v/>
      </c>
      <c r="P19" s="7" t="str">
        <f>IF($E19="","",
IF('Sales Volume'!$B$6="Customer name",SUMIFS(Data!$G:$G,Data!$B:$B,VOL!$E19,Data!$I:$I,"&gt;52",Data!$I:$I,"&lt;=104"),
IF('Sales Volume'!$B$6="Customer location",SUMIFS(Data!$G:$G,Data!$C:$C,VOL!$E19,Data!$I:$I,"&gt;52",Data!$I:$I,"&lt;=104"),
IF('Sales Volume'!$B$6="Product type",SUMIFS(Data!$G:$G,Data!$F:$F,VOL!$E19,Data!$I:$I,"&gt;52",Data!$I:$I,"&lt;=104"),
""))))</f>
        <v/>
      </c>
    </row>
    <row r="20" spans="1:16" x14ac:dyDescent="0.35">
      <c r="A20" s="8" t="str">
        <f>IFERROR(_xlfn.RANK.EQ(F20,$F$3:$F$150,0)+COUNTIF($F$3:F20,F20)-1,"")</f>
        <v/>
      </c>
      <c r="B20" s="8" t="str">
        <f>IFERROR(_xlfn.RANK.EQ(I20,$I$3:$I$150,0)+COUNTIF($I$3:I20,I20)-1,"")</f>
        <v/>
      </c>
      <c r="C20" s="8" t="str">
        <f>IFERROR(_xlfn.RANK.EQ(L20,$L$3:$L$150,0)+COUNTIF($L$3:L20,L20)-1,"")</f>
        <v/>
      </c>
      <c r="D20" s="8" t="str">
        <f>IFERROR(_xlfn.RANK.EQ(O20,$O$3:$O$150,0)+COUNTIF($O$3:O20,O20)-1,"")</f>
        <v/>
      </c>
      <c r="E20" t="str">
        <f xml:space="preserve">
IF('Pivot fields'!$B19="(blank)","",
IF('Sales Volume'!$B$6="Customer Name",IF(NOT(OR('Pivot fields'!$B19="(blank)",'Pivot fields'!$B19="")),'Pivot fields'!$B19,""),
IF('Sales Volume'!$B$6="Customer location",IF(NOT(OR('Pivot fields'!$D19="(blank)",'Pivot fields'!$D19="")),'Pivot fields'!$D19,""),
IF('Sales Volume'!$B$6="Product type",IF(NOT(OR('Pivot fields'!$F19="(blank)",'Pivot fields'!$F19="")),'Pivot fields'!$F19,""),
""))))</f>
        <v/>
      </c>
      <c r="F20" s="7" t="str">
        <f>IF($E20="","",
IF('Sales Volume'!$B$6="Customer name",SUMIFS(Data!$G:$G,Data!$B:$B,VOL!$E20,Data!$I:$I,1),
IF('Sales Volume'!$B$6="Customer location",SUMIFS(Data!$G:$G,Data!$C:$C,VOL!$E20,Data!$I:$I,1),
IF('Sales Volume'!$B$6="Product type",SUMIFS(Data!$G:$G,Data!$F:$F,VOL!$E20,Data!$I:$I,1),
""))))</f>
        <v/>
      </c>
      <c r="G20" s="7" t="str">
        <f>IF($E20="","",
IF('Sales Volume'!$B$6="Customer name",SUMIFS(Data!$G:$G,Data!$B:$B,VOL!$E20,Data!$I:$I,53),
IF('Sales Volume'!$B$6="Customer location",SUMIFS(Data!$G:$G,Data!$C:$C,VOL!$E20,Data!$I:$I,53),
IF('Sales Volume'!$B$6="Product type",SUMIFS(Data!$G:$G,Data!$F:$F,VOL!$E20,Data!$I:$I,53),
""))))</f>
        <v/>
      </c>
      <c r="I20" s="7" t="str">
        <f>IF($E20="","",
IF('Sales Volume'!$B$6="Customer name",SUMIFS(Data!$G:$G,Data!$B:$B,VOL!$E20,Data!$I:$I,"&gt;0",Data!$I:$I,"&lt;=4"),
IF('Sales Volume'!$B$6="Customer location",SUMIFS(Data!$G:$G,Data!$C:$C,VOL!$E20,Data!$I:$I,"&gt;0",Data!$I:$I,"&lt;=4"),
IF('Sales Volume'!$B$6="Product type",SUMIFS(Data!$G:$G,Data!$F:$F,VOL!$E20,Data!$I:$I,"&gt;0",Data!$I:$I,"&lt;=4"),
""))))</f>
        <v/>
      </c>
      <c r="J20" s="7" t="str">
        <f>IF($E20="","",
IF('Sales Volume'!$B$6="Customer name",SUMIFS(Data!$G:$G,Data!$B:$B,VOL!$E20,Data!$I:$I,"&gt;52",Data!$I:$I,"&lt;=56"),
IF('Sales Volume'!$B$6="Customer location",SUMIFS(Data!$G:$G,Data!$C:$C,VOL!$E20,Data!$I:$I,"&gt;52",Data!$I:$I,"&lt;=56"),
IF('Sales Volume'!$B$6="Product type",SUMIFS(Data!$G:$G,Data!$F:$F,VOL!$E20,Data!$I:$I,"&gt;52",Data!$I:$I,"&lt;=56"),
""))))</f>
        <v/>
      </c>
      <c r="L20" s="7" t="str">
        <f>IF($E20="","",
IF('Sales Volume'!$B$6="Customer name",SUMIFS(Data!$G:$G,Data!$B:$B,VOL!$E20,Data!$I:$I,"&gt;0",Data!$I:$I,"&lt;=13"),
IF('Sales Volume'!$B$6="Customer location",SUMIFS(Data!$G:$G,Data!$C:$C,VOL!$E20,Data!$I:$I,"&gt;0",Data!$I:$I,"&lt;=13"),
IF('Sales Volume'!$B$6="Product type",SUMIFS(Data!$G:$G,Data!$F:$F,VOL!$E20,Data!$I:$I,"&gt;0",Data!$I:$I,"&lt;=13"),
""))))</f>
        <v/>
      </c>
      <c r="M20" s="7" t="str">
        <f>IF($E20="","",
IF('Sales Volume'!$B$6="Customer name",SUMIFS(Data!$G:$G,Data!$B:$B,VOL!$E20,Data!$I:$I,"&gt;52",Data!$I:$I,"&lt;=65"),
IF('Sales Volume'!$B$6="Customer location",SUMIFS(Data!$G:$G,Data!$C:$C,VOL!$E20,Data!$I:$I,"&gt;52",Data!$I:$I,"&lt;=65"),
IF('Sales Volume'!$B$6="Product type",SUMIFS(Data!$G:$G,Data!$F:$F,VOL!$E20,Data!$I:$I,"&gt;52",Data!$I:$I,"&lt;=65"),
""))))</f>
        <v/>
      </c>
      <c r="O20" s="7" t="str">
        <f>IF($E20="","",
IF('Sales Volume'!$B$6="Customer name",SUMIFS(Data!$G:$G,Data!$B:$B,VOL!$E20,Data!$I:$I,"&gt;0",Data!$I:$I,"&lt;=52"),
IF('Sales Volume'!$B$6="Customer location",SUMIFS(Data!$G:$G,Data!$C:$C,VOL!$E20,Data!$I:$I,"&gt;0",Data!$I:$I,"&lt;=52"),
IF('Sales Volume'!$B$6="Product type",SUMIFS(Data!$G:$G,Data!$F:$F,VOL!$E20,Data!$I:$I,"&gt;0",Data!$I:$I,"&lt;=52"),
""))))</f>
        <v/>
      </c>
      <c r="P20" s="7" t="str">
        <f>IF($E20="","",
IF('Sales Volume'!$B$6="Customer name",SUMIFS(Data!$G:$G,Data!$B:$B,VOL!$E20,Data!$I:$I,"&gt;52",Data!$I:$I,"&lt;=104"),
IF('Sales Volume'!$B$6="Customer location",SUMIFS(Data!$G:$G,Data!$C:$C,VOL!$E20,Data!$I:$I,"&gt;52",Data!$I:$I,"&lt;=104"),
IF('Sales Volume'!$B$6="Product type",SUMIFS(Data!$G:$G,Data!$F:$F,VOL!$E20,Data!$I:$I,"&gt;52",Data!$I:$I,"&lt;=104"),
""))))</f>
        <v/>
      </c>
    </row>
    <row r="21" spans="1:16" x14ac:dyDescent="0.35">
      <c r="A21" s="8" t="str">
        <f>IFERROR(_xlfn.RANK.EQ(F21,$F$3:$F$150,0)+COUNTIF($F$3:F21,F21)-1,"")</f>
        <v/>
      </c>
      <c r="B21" s="8" t="str">
        <f>IFERROR(_xlfn.RANK.EQ(I21,$I$3:$I$150,0)+COUNTIF($I$3:I21,I21)-1,"")</f>
        <v/>
      </c>
      <c r="C21" s="8" t="str">
        <f>IFERROR(_xlfn.RANK.EQ(L21,$L$3:$L$150,0)+COUNTIF($L$3:L21,L21)-1,"")</f>
        <v/>
      </c>
      <c r="D21" s="8" t="str">
        <f>IFERROR(_xlfn.RANK.EQ(O21,$O$3:$O$150,0)+COUNTIF($O$3:O21,O21)-1,"")</f>
        <v/>
      </c>
      <c r="E21" t="str">
        <f xml:space="preserve">
IF('Pivot fields'!$B20="(blank)","",
IF('Sales Volume'!$B$6="Customer Name",IF(NOT(OR('Pivot fields'!$B20="(blank)",'Pivot fields'!$B20="")),'Pivot fields'!$B20,""),
IF('Sales Volume'!$B$6="Customer location",IF(NOT(OR('Pivot fields'!$D20="(blank)",'Pivot fields'!$D20="")),'Pivot fields'!$D20,""),
IF('Sales Volume'!$B$6="Product type",IF(NOT(OR('Pivot fields'!$F20="(blank)",'Pivot fields'!$F20="")),'Pivot fields'!$F20,""),
""))))</f>
        <v/>
      </c>
      <c r="F21" s="7" t="str">
        <f>IF($E21="","",
IF('Sales Volume'!$B$6="Customer name",SUMIFS(Data!$G:$G,Data!$B:$B,VOL!$E21,Data!$I:$I,1),
IF('Sales Volume'!$B$6="Customer location",SUMIFS(Data!$G:$G,Data!$C:$C,VOL!$E21,Data!$I:$I,1),
IF('Sales Volume'!$B$6="Product type",SUMIFS(Data!$G:$G,Data!$F:$F,VOL!$E21,Data!$I:$I,1),
""))))</f>
        <v/>
      </c>
      <c r="G21" s="7" t="str">
        <f>IF($E21="","",
IF('Sales Volume'!$B$6="Customer name",SUMIFS(Data!$G:$G,Data!$B:$B,VOL!$E21,Data!$I:$I,53),
IF('Sales Volume'!$B$6="Customer location",SUMIFS(Data!$G:$G,Data!$C:$C,VOL!$E21,Data!$I:$I,53),
IF('Sales Volume'!$B$6="Product type",SUMIFS(Data!$G:$G,Data!$F:$F,VOL!$E21,Data!$I:$I,53),
""))))</f>
        <v/>
      </c>
      <c r="I21" s="7" t="str">
        <f>IF($E21="","",
IF('Sales Volume'!$B$6="Customer name",SUMIFS(Data!$G:$G,Data!$B:$B,VOL!$E21,Data!$I:$I,"&gt;0",Data!$I:$I,"&lt;=4"),
IF('Sales Volume'!$B$6="Customer location",SUMIFS(Data!$G:$G,Data!$C:$C,VOL!$E21,Data!$I:$I,"&gt;0",Data!$I:$I,"&lt;=4"),
IF('Sales Volume'!$B$6="Product type",SUMIFS(Data!$G:$G,Data!$F:$F,VOL!$E21,Data!$I:$I,"&gt;0",Data!$I:$I,"&lt;=4"),
""))))</f>
        <v/>
      </c>
      <c r="J21" s="7" t="str">
        <f>IF($E21="","",
IF('Sales Volume'!$B$6="Customer name",SUMIFS(Data!$G:$G,Data!$B:$B,VOL!$E21,Data!$I:$I,"&gt;52",Data!$I:$I,"&lt;=56"),
IF('Sales Volume'!$B$6="Customer location",SUMIFS(Data!$G:$G,Data!$C:$C,VOL!$E21,Data!$I:$I,"&gt;52",Data!$I:$I,"&lt;=56"),
IF('Sales Volume'!$B$6="Product type",SUMIFS(Data!$G:$G,Data!$F:$F,VOL!$E21,Data!$I:$I,"&gt;52",Data!$I:$I,"&lt;=56"),
""))))</f>
        <v/>
      </c>
      <c r="L21" s="7" t="str">
        <f>IF($E21="","",
IF('Sales Volume'!$B$6="Customer name",SUMIFS(Data!$G:$G,Data!$B:$B,VOL!$E21,Data!$I:$I,"&gt;0",Data!$I:$I,"&lt;=13"),
IF('Sales Volume'!$B$6="Customer location",SUMIFS(Data!$G:$G,Data!$C:$C,VOL!$E21,Data!$I:$I,"&gt;0",Data!$I:$I,"&lt;=13"),
IF('Sales Volume'!$B$6="Product type",SUMIFS(Data!$G:$G,Data!$F:$F,VOL!$E21,Data!$I:$I,"&gt;0",Data!$I:$I,"&lt;=13"),
""))))</f>
        <v/>
      </c>
      <c r="M21" s="7" t="str">
        <f>IF($E21="","",
IF('Sales Volume'!$B$6="Customer name",SUMIFS(Data!$G:$G,Data!$B:$B,VOL!$E21,Data!$I:$I,"&gt;52",Data!$I:$I,"&lt;=65"),
IF('Sales Volume'!$B$6="Customer location",SUMIFS(Data!$G:$G,Data!$C:$C,VOL!$E21,Data!$I:$I,"&gt;52",Data!$I:$I,"&lt;=65"),
IF('Sales Volume'!$B$6="Product type",SUMIFS(Data!$G:$G,Data!$F:$F,VOL!$E21,Data!$I:$I,"&gt;52",Data!$I:$I,"&lt;=65"),
""))))</f>
        <v/>
      </c>
      <c r="O21" s="7" t="str">
        <f>IF($E21="","",
IF('Sales Volume'!$B$6="Customer name",SUMIFS(Data!$G:$G,Data!$B:$B,VOL!$E21,Data!$I:$I,"&gt;0",Data!$I:$I,"&lt;=52"),
IF('Sales Volume'!$B$6="Customer location",SUMIFS(Data!$G:$G,Data!$C:$C,VOL!$E21,Data!$I:$I,"&gt;0",Data!$I:$I,"&lt;=52"),
IF('Sales Volume'!$B$6="Product type",SUMIFS(Data!$G:$G,Data!$F:$F,VOL!$E21,Data!$I:$I,"&gt;0",Data!$I:$I,"&lt;=52"),
""))))</f>
        <v/>
      </c>
      <c r="P21" s="7" t="str">
        <f>IF($E21="","",
IF('Sales Volume'!$B$6="Customer name",SUMIFS(Data!$G:$G,Data!$B:$B,VOL!$E21,Data!$I:$I,"&gt;52",Data!$I:$I,"&lt;=104"),
IF('Sales Volume'!$B$6="Customer location",SUMIFS(Data!$G:$G,Data!$C:$C,VOL!$E21,Data!$I:$I,"&gt;52",Data!$I:$I,"&lt;=104"),
IF('Sales Volume'!$B$6="Product type",SUMIFS(Data!$G:$G,Data!$F:$F,VOL!$E21,Data!$I:$I,"&gt;52",Data!$I:$I,"&lt;=104"),
""))))</f>
        <v/>
      </c>
    </row>
    <row r="22" spans="1:16" x14ac:dyDescent="0.35">
      <c r="A22" s="8" t="str">
        <f>IFERROR(_xlfn.RANK.EQ(F22,$F$3:$F$150,0)+COUNTIF($F$3:F22,F22)-1,"")</f>
        <v/>
      </c>
      <c r="B22" s="8" t="str">
        <f>IFERROR(_xlfn.RANK.EQ(I22,$I$3:$I$150,0)+COUNTIF($I$3:I22,I22)-1,"")</f>
        <v/>
      </c>
      <c r="C22" s="8" t="str">
        <f>IFERROR(_xlfn.RANK.EQ(L22,$L$3:$L$150,0)+COUNTIF($L$3:L22,L22)-1,"")</f>
        <v/>
      </c>
      <c r="D22" s="8" t="str">
        <f>IFERROR(_xlfn.RANK.EQ(O22,$O$3:$O$150,0)+COUNTIF($O$3:O22,O22)-1,"")</f>
        <v/>
      </c>
      <c r="E22" t="str">
        <f xml:space="preserve">
IF('Pivot fields'!$B21="(blank)","",
IF('Sales Volume'!$B$6="Customer Name",IF(NOT(OR('Pivot fields'!$B21="(blank)",'Pivot fields'!$B21="")),'Pivot fields'!$B21,""),
IF('Sales Volume'!$B$6="Customer location",IF(NOT(OR('Pivot fields'!$D21="(blank)",'Pivot fields'!$D21="")),'Pivot fields'!$D21,""),
IF('Sales Volume'!$B$6="Product type",IF(NOT(OR('Pivot fields'!$F21="(blank)",'Pivot fields'!$F21="")),'Pivot fields'!$F21,""),
""))))</f>
        <v/>
      </c>
      <c r="F22" s="7" t="str">
        <f>IF($E22="","",
IF('Sales Volume'!$B$6="Customer name",SUMIFS(Data!$G:$G,Data!$B:$B,VOL!$E22,Data!$I:$I,1),
IF('Sales Volume'!$B$6="Customer location",SUMIFS(Data!$G:$G,Data!$C:$C,VOL!$E22,Data!$I:$I,1),
IF('Sales Volume'!$B$6="Product type",SUMIFS(Data!$G:$G,Data!$F:$F,VOL!$E22,Data!$I:$I,1),
""))))</f>
        <v/>
      </c>
      <c r="G22" s="7" t="str">
        <f>IF($E22="","",
IF('Sales Volume'!$B$6="Customer name",SUMIFS(Data!$G:$G,Data!$B:$B,VOL!$E22,Data!$I:$I,53),
IF('Sales Volume'!$B$6="Customer location",SUMIFS(Data!$G:$G,Data!$C:$C,VOL!$E22,Data!$I:$I,53),
IF('Sales Volume'!$B$6="Product type",SUMIFS(Data!$G:$G,Data!$F:$F,VOL!$E22,Data!$I:$I,53),
""))))</f>
        <v/>
      </c>
      <c r="I22" s="7" t="str">
        <f>IF($E22="","",
IF('Sales Volume'!$B$6="Customer name",SUMIFS(Data!$G:$G,Data!$B:$B,VOL!$E22,Data!$I:$I,"&gt;0",Data!$I:$I,"&lt;=4"),
IF('Sales Volume'!$B$6="Customer location",SUMIFS(Data!$G:$G,Data!$C:$C,VOL!$E22,Data!$I:$I,"&gt;0",Data!$I:$I,"&lt;=4"),
IF('Sales Volume'!$B$6="Product type",SUMIFS(Data!$G:$G,Data!$F:$F,VOL!$E22,Data!$I:$I,"&gt;0",Data!$I:$I,"&lt;=4"),
""))))</f>
        <v/>
      </c>
      <c r="J22" s="7" t="str">
        <f>IF($E22="","",
IF('Sales Volume'!$B$6="Customer name",SUMIFS(Data!$G:$G,Data!$B:$B,VOL!$E22,Data!$I:$I,"&gt;52",Data!$I:$I,"&lt;=56"),
IF('Sales Volume'!$B$6="Customer location",SUMIFS(Data!$G:$G,Data!$C:$C,VOL!$E22,Data!$I:$I,"&gt;52",Data!$I:$I,"&lt;=56"),
IF('Sales Volume'!$B$6="Product type",SUMIFS(Data!$G:$G,Data!$F:$F,VOL!$E22,Data!$I:$I,"&gt;52",Data!$I:$I,"&lt;=56"),
""))))</f>
        <v/>
      </c>
      <c r="L22" s="7" t="str">
        <f>IF($E22="","",
IF('Sales Volume'!$B$6="Customer name",SUMIFS(Data!$G:$G,Data!$B:$B,VOL!$E22,Data!$I:$I,"&gt;0",Data!$I:$I,"&lt;=13"),
IF('Sales Volume'!$B$6="Customer location",SUMIFS(Data!$G:$G,Data!$C:$C,VOL!$E22,Data!$I:$I,"&gt;0",Data!$I:$I,"&lt;=13"),
IF('Sales Volume'!$B$6="Product type",SUMIFS(Data!$G:$G,Data!$F:$F,VOL!$E22,Data!$I:$I,"&gt;0",Data!$I:$I,"&lt;=13"),
""))))</f>
        <v/>
      </c>
      <c r="M22" s="7" t="str">
        <f>IF($E22="","",
IF('Sales Volume'!$B$6="Customer name",SUMIFS(Data!$G:$G,Data!$B:$B,VOL!$E22,Data!$I:$I,"&gt;52",Data!$I:$I,"&lt;=65"),
IF('Sales Volume'!$B$6="Customer location",SUMIFS(Data!$G:$G,Data!$C:$C,VOL!$E22,Data!$I:$I,"&gt;52",Data!$I:$I,"&lt;=65"),
IF('Sales Volume'!$B$6="Product type",SUMIFS(Data!$G:$G,Data!$F:$F,VOL!$E22,Data!$I:$I,"&gt;52",Data!$I:$I,"&lt;=65"),
""))))</f>
        <v/>
      </c>
      <c r="O22" s="7" t="str">
        <f>IF($E22="","",
IF('Sales Volume'!$B$6="Customer name",SUMIFS(Data!$G:$G,Data!$B:$B,VOL!$E22,Data!$I:$I,"&gt;0",Data!$I:$I,"&lt;=52"),
IF('Sales Volume'!$B$6="Customer location",SUMIFS(Data!$G:$G,Data!$C:$C,VOL!$E22,Data!$I:$I,"&gt;0",Data!$I:$I,"&lt;=52"),
IF('Sales Volume'!$B$6="Product type",SUMIFS(Data!$G:$G,Data!$F:$F,VOL!$E22,Data!$I:$I,"&gt;0",Data!$I:$I,"&lt;=52"),
""))))</f>
        <v/>
      </c>
      <c r="P22" s="7" t="str">
        <f>IF($E22="","",
IF('Sales Volume'!$B$6="Customer name",SUMIFS(Data!$G:$G,Data!$B:$B,VOL!$E22,Data!$I:$I,"&gt;52",Data!$I:$I,"&lt;=104"),
IF('Sales Volume'!$B$6="Customer location",SUMIFS(Data!$G:$G,Data!$C:$C,VOL!$E22,Data!$I:$I,"&gt;52",Data!$I:$I,"&lt;=104"),
IF('Sales Volume'!$B$6="Product type",SUMIFS(Data!$G:$G,Data!$F:$F,VOL!$E22,Data!$I:$I,"&gt;52",Data!$I:$I,"&lt;=104"),
""))))</f>
        <v/>
      </c>
    </row>
    <row r="23" spans="1:16" x14ac:dyDescent="0.35">
      <c r="A23" s="8" t="str">
        <f>IFERROR(_xlfn.RANK.EQ(F23,$F$3:$F$150,0)+COUNTIF($F$3:F23,F23)-1,"")</f>
        <v/>
      </c>
      <c r="B23" s="8" t="str">
        <f>IFERROR(_xlfn.RANK.EQ(I23,$I$3:$I$150,0)+COUNTIF($I$3:I23,I23)-1,"")</f>
        <v/>
      </c>
      <c r="C23" s="8" t="str">
        <f>IFERROR(_xlfn.RANK.EQ(L23,$L$3:$L$150,0)+COUNTIF($L$3:L23,L23)-1,"")</f>
        <v/>
      </c>
      <c r="D23" s="8" t="str">
        <f>IFERROR(_xlfn.RANK.EQ(O23,$O$3:$O$150,0)+COUNTIF($O$3:O23,O23)-1,"")</f>
        <v/>
      </c>
      <c r="E23" t="str">
        <f xml:space="preserve">
IF('Pivot fields'!$B22="(blank)","",
IF('Sales Volume'!$B$6="Customer Name",IF(NOT(OR('Pivot fields'!$B22="(blank)",'Pivot fields'!$B22="")),'Pivot fields'!$B22,""),
IF('Sales Volume'!$B$6="Customer location",IF(NOT(OR('Pivot fields'!$D22="(blank)",'Pivot fields'!$D22="")),'Pivot fields'!$D22,""),
IF('Sales Volume'!$B$6="Product type",IF(NOT(OR('Pivot fields'!$F22="(blank)",'Pivot fields'!$F22="")),'Pivot fields'!$F22,""),
""))))</f>
        <v/>
      </c>
      <c r="F23" s="7" t="str">
        <f>IF($E23="","",
IF('Sales Volume'!$B$6="Customer name",SUMIFS(Data!$G:$G,Data!$B:$B,VOL!$E23,Data!$I:$I,1),
IF('Sales Volume'!$B$6="Customer location",SUMIFS(Data!$G:$G,Data!$C:$C,VOL!$E23,Data!$I:$I,1),
IF('Sales Volume'!$B$6="Product type",SUMIFS(Data!$G:$G,Data!$F:$F,VOL!$E23,Data!$I:$I,1),
""))))</f>
        <v/>
      </c>
      <c r="G23" s="7" t="str">
        <f>IF($E23="","",
IF('Sales Volume'!$B$6="Customer name",SUMIFS(Data!$G:$G,Data!$B:$B,VOL!$E23,Data!$I:$I,53),
IF('Sales Volume'!$B$6="Customer location",SUMIFS(Data!$G:$G,Data!$C:$C,VOL!$E23,Data!$I:$I,53),
IF('Sales Volume'!$B$6="Product type",SUMIFS(Data!$G:$G,Data!$F:$F,VOL!$E23,Data!$I:$I,53),
""))))</f>
        <v/>
      </c>
      <c r="I23" s="7" t="str">
        <f>IF($E23="","",
IF('Sales Volume'!$B$6="Customer name",SUMIFS(Data!$G:$G,Data!$B:$B,VOL!$E23,Data!$I:$I,"&gt;0",Data!$I:$I,"&lt;=4"),
IF('Sales Volume'!$B$6="Customer location",SUMIFS(Data!$G:$G,Data!$C:$C,VOL!$E23,Data!$I:$I,"&gt;0",Data!$I:$I,"&lt;=4"),
IF('Sales Volume'!$B$6="Product type",SUMIFS(Data!$G:$G,Data!$F:$F,VOL!$E23,Data!$I:$I,"&gt;0",Data!$I:$I,"&lt;=4"),
""))))</f>
        <v/>
      </c>
      <c r="J23" s="7" t="str">
        <f>IF($E23="","",
IF('Sales Volume'!$B$6="Customer name",SUMIFS(Data!$G:$G,Data!$B:$B,VOL!$E23,Data!$I:$I,"&gt;52",Data!$I:$I,"&lt;=56"),
IF('Sales Volume'!$B$6="Customer location",SUMIFS(Data!$G:$G,Data!$C:$C,VOL!$E23,Data!$I:$I,"&gt;52",Data!$I:$I,"&lt;=56"),
IF('Sales Volume'!$B$6="Product type",SUMIFS(Data!$G:$G,Data!$F:$F,VOL!$E23,Data!$I:$I,"&gt;52",Data!$I:$I,"&lt;=56"),
""))))</f>
        <v/>
      </c>
      <c r="L23" s="7" t="str">
        <f>IF($E23="","",
IF('Sales Volume'!$B$6="Customer name",SUMIFS(Data!$G:$G,Data!$B:$B,VOL!$E23,Data!$I:$I,"&gt;0",Data!$I:$I,"&lt;=13"),
IF('Sales Volume'!$B$6="Customer location",SUMIFS(Data!$G:$G,Data!$C:$C,VOL!$E23,Data!$I:$I,"&gt;0",Data!$I:$I,"&lt;=13"),
IF('Sales Volume'!$B$6="Product type",SUMIFS(Data!$G:$G,Data!$F:$F,VOL!$E23,Data!$I:$I,"&gt;0",Data!$I:$I,"&lt;=13"),
""))))</f>
        <v/>
      </c>
      <c r="M23" s="7" t="str">
        <f>IF($E23="","",
IF('Sales Volume'!$B$6="Customer name",SUMIFS(Data!$G:$G,Data!$B:$B,VOL!$E23,Data!$I:$I,"&gt;52",Data!$I:$I,"&lt;=65"),
IF('Sales Volume'!$B$6="Customer location",SUMIFS(Data!$G:$G,Data!$C:$C,VOL!$E23,Data!$I:$I,"&gt;52",Data!$I:$I,"&lt;=65"),
IF('Sales Volume'!$B$6="Product type",SUMIFS(Data!$G:$G,Data!$F:$F,VOL!$E23,Data!$I:$I,"&gt;52",Data!$I:$I,"&lt;=65"),
""))))</f>
        <v/>
      </c>
      <c r="O23" s="7" t="str">
        <f>IF($E23="","",
IF('Sales Volume'!$B$6="Customer name",SUMIFS(Data!$G:$G,Data!$B:$B,VOL!$E23,Data!$I:$I,"&gt;0",Data!$I:$I,"&lt;=52"),
IF('Sales Volume'!$B$6="Customer location",SUMIFS(Data!$G:$G,Data!$C:$C,VOL!$E23,Data!$I:$I,"&gt;0",Data!$I:$I,"&lt;=52"),
IF('Sales Volume'!$B$6="Product type",SUMIFS(Data!$G:$G,Data!$F:$F,VOL!$E23,Data!$I:$I,"&gt;0",Data!$I:$I,"&lt;=52"),
""))))</f>
        <v/>
      </c>
      <c r="P23" s="7" t="str">
        <f>IF($E23="","",
IF('Sales Volume'!$B$6="Customer name",SUMIFS(Data!$G:$G,Data!$B:$B,VOL!$E23,Data!$I:$I,"&gt;52",Data!$I:$I,"&lt;=104"),
IF('Sales Volume'!$B$6="Customer location",SUMIFS(Data!$G:$G,Data!$C:$C,VOL!$E23,Data!$I:$I,"&gt;52",Data!$I:$I,"&lt;=104"),
IF('Sales Volume'!$B$6="Product type",SUMIFS(Data!$G:$G,Data!$F:$F,VOL!$E23,Data!$I:$I,"&gt;52",Data!$I:$I,"&lt;=104"),
""))))</f>
        <v/>
      </c>
    </row>
    <row r="24" spans="1:16" x14ac:dyDescent="0.35">
      <c r="A24" s="8" t="str">
        <f>IFERROR(_xlfn.RANK.EQ(F24,$F$3:$F$150,0)+COUNTIF($F$3:F24,F24)-1,"")</f>
        <v/>
      </c>
      <c r="B24" s="8" t="str">
        <f>IFERROR(_xlfn.RANK.EQ(I24,$I$3:$I$150,0)+COUNTIF($I$3:I24,I24)-1,"")</f>
        <v/>
      </c>
      <c r="C24" s="8" t="str">
        <f>IFERROR(_xlfn.RANK.EQ(L24,$L$3:$L$150,0)+COUNTIF($L$3:L24,L24)-1,"")</f>
        <v/>
      </c>
      <c r="D24" s="8" t="str">
        <f>IFERROR(_xlfn.RANK.EQ(O24,$O$3:$O$150,0)+COUNTIF($O$3:O24,O24)-1,"")</f>
        <v/>
      </c>
      <c r="E24" t="str">
        <f xml:space="preserve">
IF('Pivot fields'!$B23="(blank)","",
IF('Sales Volume'!$B$6="Customer Name",IF(NOT(OR('Pivot fields'!$B23="(blank)",'Pivot fields'!$B23="")),'Pivot fields'!$B23,""),
IF('Sales Volume'!$B$6="Customer location",IF(NOT(OR('Pivot fields'!$D23="(blank)",'Pivot fields'!$D23="")),'Pivot fields'!$D23,""),
IF('Sales Volume'!$B$6="Product type",IF(NOT(OR('Pivot fields'!$F23="(blank)",'Pivot fields'!$F23="")),'Pivot fields'!$F23,""),
""))))</f>
        <v/>
      </c>
      <c r="F24" s="7" t="str">
        <f>IF($E24="","",
IF('Sales Volume'!$B$6="Customer name",SUMIFS(Data!$G:$G,Data!$B:$B,VOL!$E24,Data!$I:$I,1),
IF('Sales Volume'!$B$6="Customer location",SUMIFS(Data!$G:$G,Data!$C:$C,VOL!$E24,Data!$I:$I,1),
IF('Sales Volume'!$B$6="Product type",SUMIFS(Data!$G:$G,Data!$F:$F,VOL!$E24,Data!$I:$I,1),
""))))</f>
        <v/>
      </c>
      <c r="G24" s="7" t="str">
        <f>IF($E24="","",
IF('Sales Volume'!$B$6="Customer name",SUMIFS(Data!$G:$G,Data!$B:$B,VOL!$E24,Data!$I:$I,53),
IF('Sales Volume'!$B$6="Customer location",SUMIFS(Data!$G:$G,Data!$C:$C,VOL!$E24,Data!$I:$I,53),
IF('Sales Volume'!$B$6="Product type",SUMIFS(Data!$G:$G,Data!$F:$F,VOL!$E24,Data!$I:$I,53),
""))))</f>
        <v/>
      </c>
      <c r="I24" s="7" t="str">
        <f>IF($E24="","",
IF('Sales Volume'!$B$6="Customer name",SUMIFS(Data!$G:$G,Data!$B:$B,VOL!$E24,Data!$I:$I,"&gt;0",Data!$I:$I,"&lt;=4"),
IF('Sales Volume'!$B$6="Customer location",SUMIFS(Data!$G:$G,Data!$C:$C,VOL!$E24,Data!$I:$I,"&gt;0",Data!$I:$I,"&lt;=4"),
IF('Sales Volume'!$B$6="Product type",SUMIFS(Data!$G:$G,Data!$F:$F,VOL!$E24,Data!$I:$I,"&gt;0",Data!$I:$I,"&lt;=4"),
""))))</f>
        <v/>
      </c>
      <c r="J24" s="7" t="str">
        <f>IF($E24="","",
IF('Sales Volume'!$B$6="Customer name",SUMIFS(Data!$G:$G,Data!$B:$B,VOL!$E24,Data!$I:$I,"&gt;52",Data!$I:$I,"&lt;=56"),
IF('Sales Volume'!$B$6="Customer location",SUMIFS(Data!$G:$G,Data!$C:$C,VOL!$E24,Data!$I:$I,"&gt;52",Data!$I:$I,"&lt;=56"),
IF('Sales Volume'!$B$6="Product type",SUMIFS(Data!$G:$G,Data!$F:$F,VOL!$E24,Data!$I:$I,"&gt;52",Data!$I:$I,"&lt;=56"),
""))))</f>
        <v/>
      </c>
      <c r="L24" s="7" t="str">
        <f>IF($E24="","",
IF('Sales Volume'!$B$6="Customer name",SUMIFS(Data!$G:$G,Data!$B:$B,VOL!$E24,Data!$I:$I,"&gt;0",Data!$I:$I,"&lt;=13"),
IF('Sales Volume'!$B$6="Customer location",SUMIFS(Data!$G:$G,Data!$C:$C,VOL!$E24,Data!$I:$I,"&gt;0",Data!$I:$I,"&lt;=13"),
IF('Sales Volume'!$B$6="Product type",SUMIFS(Data!$G:$G,Data!$F:$F,VOL!$E24,Data!$I:$I,"&gt;0",Data!$I:$I,"&lt;=13"),
""))))</f>
        <v/>
      </c>
      <c r="M24" s="7" t="str">
        <f>IF($E24="","",
IF('Sales Volume'!$B$6="Customer name",SUMIFS(Data!$G:$G,Data!$B:$B,VOL!$E24,Data!$I:$I,"&gt;52",Data!$I:$I,"&lt;=65"),
IF('Sales Volume'!$B$6="Customer location",SUMIFS(Data!$G:$G,Data!$C:$C,VOL!$E24,Data!$I:$I,"&gt;52",Data!$I:$I,"&lt;=65"),
IF('Sales Volume'!$B$6="Product type",SUMIFS(Data!$G:$G,Data!$F:$F,VOL!$E24,Data!$I:$I,"&gt;52",Data!$I:$I,"&lt;=65"),
""))))</f>
        <v/>
      </c>
      <c r="O24" s="7" t="str">
        <f>IF($E24="","",
IF('Sales Volume'!$B$6="Customer name",SUMIFS(Data!$G:$G,Data!$B:$B,VOL!$E24,Data!$I:$I,"&gt;0",Data!$I:$I,"&lt;=52"),
IF('Sales Volume'!$B$6="Customer location",SUMIFS(Data!$G:$G,Data!$C:$C,VOL!$E24,Data!$I:$I,"&gt;0",Data!$I:$I,"&lt;=52"),
IF('Sales Volume'!$B$6="Product type",SUMIFS(Data!$G:$G,Data!$F:$F,VOL!$E24,Data!$I:$I,"&gt;0",Data!$I:$I,"&lt;=52"),
""))))</f>
        <v/>
      </c>
      <c r="P24" s="7" t="str">
        <f>IF($E24="","",
IF('Sales Volume'!$B$6="Customer name",SUMIFS(Data!$G:$G,Data!$B:$B,VOL!$E24,Data!$I:$I,"&gt;52",Data!$I:$I,"&lt;=104"),
IF('Sales Volume'!$B$6="Customer location",SUMIFS(Data!$G:$G,Data!$C:$C,VOL!$E24,Data!$I:$I,"&gt;52",Data!$I:$I,"&lt;=104"),
IF('Sales Volume'!$B$6="Product type",SUMIFS(Data!$G:$G,Data!$F:$F,VOL!$E24,Data!$I:$I,"&gt;52",Data!$I:$I,"&lt;=104"),
""))))</f>
        <v/>
      </c>
    </row>
    <row r="25" spans="1:16" x14ac:dyDescent="0.35">
      <c r="A25" s="8" t="str">
        <f>IFERROR(_xlfn.RANK.EQ(F25,$F$3:$F$150,0)+COUNTIF($F$3:F25,F25)-1,"")</f>
        <v/>
      </c>
      <c r="B25" s="8" t="str">
        <f>IFERROR(_xlfn.RANK.EQ(I25,$I$3:$I$150,0)+COUNTIF($I$3:I25,I25)-1,"")</f>
        <v/>
      </c>
      <c r="C25" s="8" t="str">
        <f>IFERROR(_xlfn.RANK.EQ(L25,$L$3:$L$150,0)+COUNTIF($L$3:L25,L25)-1,"")</f>
        <v/>
      </c>
      <c r="D25" s="8" t="str">
        <f>IFERROR(_xlfn.RANK.EQ(O25,$O$3:$O$150,0)+COUNTIF($O$3:O25,O25)-1,"")</f>
        <v/>
      </c>
      <c r="E25" t="str">
        <f xml:space="preserve">
IF('Pivot fields'!$B24="(blank)","",
IF('Sales Volume'!$B$6="Customer Name",IF(NOT(OR('Pivot fields'!$B24="(blank)",'Pivot fields'!$B24="")),'Pivot fields'!$B24,""),
IF('Sales Volume'!$B$6="Customer location",IF(NOT(OR('Pivot fields'!$D24="(blank)",'Pivot fields'!$D24="")),'Pivot fields'!$D24,""),
IF('Sales Volume'!$B$6="Product type",IF(NOT(OR('Pivot fields'!$F24="(blank)",'Pivot fields'!$F24="")),'Pivot fields'!$F24,""),
""))))</f>
        <v/>
      </c>
      <c r="F25" s="7" t="str">
        <f>IF($E25="","",
IF('Sales Volume'!$B$6="Customer name",SUMIFS(Data!$G:$G,Data!$B:$B,VOL!$E25,Data!$I:$I,1),
IF('Sales Volume'!$B$6="Customer location",SUMIFS(Data!$G:$G,Data!$C:$C,VOL!$E25,Data!$I:$I,1),
IF('Sales Volume'!$B$6="Product type",SUMIFS(Data!$G:$G,Data!$F:$F,VOL!$E25,Data!$I:$I,1),
""))))</f>
        <v/>
      </c>
      <c r="G25" s="7" t="str">
        <f>IF($E25="","",
IF('Sales Volume'!$B$6="Customer name",SUMIFS(Data!$G:$G,Data!$B:$B,VOL!$E25,Data!$I:$I,53),
IF('Sales Volume'!$B$6="Customer location",SUMIFS(Data!$G:$G,Data!$C:$C,VOL!$E25,Data!$I:$I,53),
IF('Sales Volume'!$B$6="Product type",SUMIFS(Data!$G:$G,Data!$F:$F,VOL!$E25,Data!$I:$I,53),
""))))</f>
        <v/>
      </c>
      <c r="I25" s="7" t="str">
        <f>IF($E25="","",
IF('Sales Volume'!$B$6="Customer name",SUMIFS(Data!$G:$G,Data!$B:$B,VOL!$E25,Data!$I:$I,"&gt;0",Data!$I:$I,"&lt;=4"),
IF('Sales Volume'!$B$6="Customer location",SUMIFS(Data!$G:$G,Data!$C:$C,VOL!$E25,Data!$I:$I,"&gt;0",Data!$I:$I,"&lt;=4"),
IF('Sales Volume'!$B$6="Product type",SUMIFS(Data!$G:$G,Data!$F:$F,VOL!$E25,Data!$I:$I,"&gt;0",Data!$I:$I,"&lt;=4"),
""))))</f>
        <v/>
      </c>
      <c r="J25" s="7" t="str">
        <f>IF($E25="","",
IF('Sales Volume'!$B$6="Customer name",SUMIFS(Data!$G:$G,Data!$B:$B,VOL!$E25,Data!$I:$I,"&gt;52",Data!$I:$I,"&lt;=56"),
IF('Sales Volume'!$B$6="Customer location",SUMIFS(Data!$G:$G,Data!$C:$C,VOL!$E25,Data!$I:$I,"&gt;52",Data!$I:$I,"&lt;=56"),
IF('Sales Volume'!$B$6="Product type",SUMIFS(Data!$G:$G,Data!$F:$F,VOL!$E25,Data!$I:$I,"&gt;52",Data!$I:$I,"&lt;=56"),
""))))</f>
        <v/>
      </c>
      <c r="L25" s="7" t="str">
        <f>IF($E25="","",
IF('Sales Volume'!$B$6="Customer name",SUMIFS(Data!$G:$G,Data!$B:$B,VOL!$E25,Data!$I:$I,"&gt;0",Data!$I:$I,"&lt;=13"),
IF('Sales Volume'!$B$6="Customer location",SUMIFS(Data!$G:$G,Data!$C:$C,VOL!$E25,Data!$I:$I,"&gt;0",Data!$I:$I,"&lt;=13"),
IF('Sales Volume'!$B$6="Product type",SUMIFS(Data!$G:$G,Data!$F:$F,VOL!$E25,Data!$I:$I,"&gt;0",Data!$I:$I,"&lt;=13"),
""))))</f>
        <v/>
      </c>
      <c r="M25" s="7" t="str">
        <f>IF($E25="","",
IF('Sales Volume'!$B$6="Customer name",SUMIFS(Data!$G:$G,Data!$B:$B,VOL!$E25,Data!$I:$I,"&gt;52",Data!$I:$I,"&lt;=65"),
IF('Sales Volume'!$B$6="Customer location",SUMIFS(Data!$G:$G,Data!$C:$C,VOL!$E25,Data!$I:$I,"&gt;52",Data!$I:$I,"&lt;=65"),
IF('Sales Volume'!$B$6="Product type",SUMIFS(Data!$G:$G,Data!$F:$F,VOL!$E25,Data!$I:$I,"&gt;52",Data!$I:$I,"&lt;=65"),
""))))</f>
        <v/>
      </c>
      <c r="O25" s="7" t="str">
        <f>IF($E25="","",
IF('Sales Volume'!$B$6="Customer name",SUMIFS(Data!$G:$G,Data!$B:$B,VOL!$E25,Data!$I:$I,"&gt;0",Data!$I:$I,"&lt;=52"),
IF('Sales Volume'!$B$6="Customer location",SUMIFS(Data!$G:$G,Data!$C:$C,VOL!$E25,Data!$I:$I,"&gt;0",Data!$I:$I,"&lt;=52"),
IF('Sales Volume'!$B$6="Product type",SUMIFS(Data!$G:$G,Data!$F:$F,VOL!$E25,Data!$I:$I,"&gt;0",Data!$I:$I,"&lt;=52"),
""))))</f>
        <v/>
      </c>
      <c r="P25" s="7" t="str">
        <f>IF($E25="","",
IF('Sales Volume'!$B$6="Customer name",SUMIFS(Data!$G:$G,Data!$B:$B,VOL!$E25,Data!$I:$I,"&gt;52",Data!$I:$I,"&lt;=104"),
IF('Sales Volume'!$B$6="Customer location",SUMIFS(Data!$G:$G,Data!$C:$C,VOL!$E25,Data!$I:$I,"&gt;52",Data!$I:$I,"&lt;=104"),
IF('Sales Volume'!$B$6="Product type",SUMIFS(Data!$G:$G,Data!$F:$F,VOL!$E25,Data!$I:$I,"&gt;52",Data!$I:$I,"&lt;=104"),
""))))</f>
        <v/>
      </c>
    </row>
    <row r="26" spans="1:16" x14ac:dyDescent="0.35">
      <c r="A26" s="8" t="str">
        <f>IFERROR(_xlfn.RANK.EQ(F26,$F$3:$F$150,0)+COUNTIF($F$3:F26,F26)-1,"")</f>
        <v/>
      </c>
      <c r="B26" s="8" t="str">
        <f>IFERROR(_xlfn.RANK.EQ(I26,$I$3:$I$150,0)+COUNTIF($I$3:I26,I26)-1,"")</f>
        <v/>
      </c>
      <c r="C26" s="8" t="str">
        <f>IFERROR(_xlfn.RANK.EQ(L26,$L$3:$L$150,0)+COUNTIF($L$3:L26,L26)-1,"")</f>
        <v/>
      </c>
      <c r="D26" s="8" t="str">
        <f>IFERROR(_xlfn.RANK.EQ(O26,$O$3:$O$150,0)+COUNTIF($O$3:O26,O26)-1,"")</f>
        <v/>
      </c>
      <c r="E26" t="str">
        <f xml:space="preserve">
IF('Pivot fields'!$B25="(blank)","",
IF('Sales Volume'!$B$6="Customer Name",IF(NOT(OR('Pivot fields'!$B25="(blank)",'Pivot fields'!$B25="")),'Pivot fields'!$B25,""),
IF('Sales Volume'!$B$6="Customer location",IF(NOT(OR('Pivot fields'!$D25="(blank)",'Pivot fields'!$D25="")),'Pivot fields'!$D25,""),
IF('Sales Volume'!$B$6="Product type",IF(NOT(OR('Pivot fields'!$F25="(blank)",'Pivot fields'!$F25="")),'Pivot fields'!$F25,""),
""))))</f>
        <v/>
      </c>
      <c r="F26" s="7" t="str">
        <f>IF($E26="","",
IF('Sales Volume'!$B$6="Customer name",SUMIFS(Data!$G:$G,Data!$B:$B,VOL!$E26,Data!$I:$I,1),
IF('Sales Volume'!$B$6="Customer location",SUMIFS(Data!$G:$G,Data!$C:$C,VOL!$E26,Data!$I:$I,1),
IF('Sales Volume'!$B$6="Product type",SUMIFS(Data!$G:$G,Data!$F:$F,VOL!$E26,Data!$I:$I,1),
""))))</f>
        <v/>
      </c>
      <c r="G26" s="7" t="str">
        <f>IF($E26="","",
IF('Sales Volume'!$B$6="Customer name",SUMIFS(Data!$G:$G,Data!$B:$B,VOL!$E26,Data!$I:$I,53),
IF('Sales Volume'!$B$6="Customer location",SUMIFS(Data!$G:$G,Data!$C:$C,VOL!$E26,Data!$I:$I,53),
IF('Sales Volume'!$B$6="Product type",SUMIFS(Data!$G:$G,Data!$F:$F,VOL!$E26,Data!$I:$I,53),
""))))</f>
        <v/>
      </c>
      <c r="I26" s="7" t="str">
        <f>IF($E26="","",
IF('Sales Volume'!$B$6="Customer name",SUMIFS(Data!$G:$G,Data!$B:$B,VOL!$E26,Data!$I:$I,"&gt;0",Data!$I:$I,"&lt;=4"),
IF('Sales Volume'!$B$6="Customer location",SUMIFS(Data!$G:$G,Data!$C:$C,VOL!$E26,Data!$I:$I,"&gt;0",Data!$I:$I,"&lt;=4"),
IF('Sales Volume'!$B$6="Product type",SUMIFS(Data!$G:$G,Data!$F:$F,VOL!$E26,Data!$I:$I,"&gt;0",Data!$I:$I,"&lt;=4"),
""))))</f>
        <v/>
      </c>
      <c r="J26" s="7" t="str">
        <f>IF($E26="","",
IF('Sales Volume'!$B$6="Customer name",SUMIFS(Data!$G:$G,Data!$B:$B,VOL!$E26,Data!$I:$I,"&gt;52",Data!$I:$I,"&lt;=56"),
IF('Sales Volume'!$B$6="Customer location",SUMIFS(Data!$G:$G,Data!$C:$C,VOL!$E26,Data!$I:$I,"&gt;52",Data!$I:$I,"&lt;=56"),
IF('Sales Volume'!$B$6="Product type",SUMIFS(Data!$G:$G,Data!$F:$F,VOL!$E26,Data!$I:$I,"&gt;52",Data!$I:$I,"&lt;=56"),
""))))</f>
        <v/>
      </c>
      <c r="L26" s="7" t="str">
        <f>IF($E26="","",
IF('Sales Volume'!$B$6="Customer name",SUMIFS(Data!$G:$G,Data!$B:$B,VOL!$E26,Data!$I:$I,"&gt;0",Data!$I:$I,"&lt;=13"),
IF('Sales Volume'!$B$6="Customer location",SUMIFS(Data!$G:$G,Data!$C:$C,VOL!$E26,Data!$I:$I,"&gt;0",Data!$I:$I,"&lt;=13"),
IF('Sales Volume'!$B$6="Product type",SUMIFS(Data!$G:$G,Data!$F:$F,VOL!$E26,Data!$I:$I,"&gt;0",Data!$I:$I,"&lt;=13"),
""))))</f>
        <v/>
      </c>
      <c r="M26" s="7" t="str">
        <f>IF($E26="","",
IF('Sales Volume'!$B$6="Customer name",SUMIFS(Data!$G:$G,Data!$B:$B,VOL!$E26,Data!$I:$I,"&gt;52",Data!$I:$I,"&lt;=65"),
IF('Sales Volume'!$B$6="Customer location",SUMIFS(Data!$G:$G,Data!$C:$C,VOL!$E26,Data!$I:$I,"&gt;52",Data!$I:$I,"&lt;=65"),
IF('Sales Volume'!$B$6="Product type",SUMIFS(Data!$G:$G,Data!$F:$F,VOL!$E26,Data!$I:$I,"&gt;52",Data!$I:$I,"&lt;=65"),
""))))</f>
        <v/>
      </c>
      <c r="O26" s="7" t="str">
        <f>IF($E26="","",
IF('Sales Volume'!$B$6="Customer name",SUMIFS(Data!$G:$G,Data!$B:$B,VOL!$E26,Data!$I:$I,"&gt;0",Data!$I:$I,"&lt;=52"),
IF('Sales Volume'!$B$6="Customer location",SUMIFS(Data!$G:$G,Data!$C:$C,VOL!$E26,Data!$I:$I,"&gt;0",Data!$I:$I,"&lt;=52"),
IF('Sales Volume'!$B$6="Product type",SUMIFS(Data!$G:$G,Data!$F:$F,VOL!$E26,Data!$I:$I,"&gt;0",Data!$I:$I,"&lt;=52"),
""))))</f>
        <v/>
      </c>
      <c r="P26" s="7" t="str">
        <f>IF($E26="","",
IF('Sales Volume'!$B$6="Customer name",SUMIFS(Data!$G:$G,Data!$B:$B,VOL!$E26,Data!$I:$I,"&gt;52",Data!$I:$I,"&lt;=104"),
IF('Sales Volume'!$B$6="Customer location",SUMIFS(Data!$G:$G,Data!$C:$C,VOL!$E26,Data!$I:$I,"&gt;52",Data!$I:$I,"&lt;=104"),
IF('Sales Volume'!$B$6="Product type",SUMIFS(Data!$G:$G,Data!$F:$F,VOL!$E26,Data!$I:$I,"&gt;52",Data!$I:$I,"&lt;=104"),
""))))</f>
        <v/>
      </c>
    </row>
    <row r="27" spans="1:16" x14ac:dyDescent="0.35">
      <c r="A27" s="8" t="str">
        <f>IFERROR(_xlfn.RANK.EQ(F27,$F$3:$F$150,0)+COUNTIF($F$3:F27,F27)-1,"")</f>
        <v/>
      </c>
      <c r="B27" s="8" t="str">
        <f>IFERROR(_xlfn.RANK.EQ(I27,$I$3:$I$150,0)+COUNTIF($I$3:I27,I27)-1,"")</f>
        <v/>
      </c>
      <c r="C27" s="8" t="str">
        <f>IFERROR(_xlfn.RANK.EQ(L27,$L$3:$L$150,0)+COUNTIF($L$3:L27,L27)-1,"")</f>
        <v/>
      </c>
      <c r="D27" s="8" t="str">
        <f>IFERROR(_xlfn.RANK.EQ(O27,$O$3:$O$150,0)+COUNTIF($O$3:O27,O27)-1,"")</f>
        <v/>
      </c>
      <c r="E27" t="str">
        <f xml:space="preserve">
IF('Pivot fields'!$B26="(blank)","",
IF('Sales Volume'!$B$6="Customer Name",IF(NOT(OR('Pivot fields'!$B26="(blank)",'Pivot fields'!$B26="")),'Pivot fields'!$B26,""),
IF('Sales Volume'!$B$6="Customer location",IF(NOT(OR('Pivot fields'!$D26="(blank)",'Pivot fields'!$D26="")),'Pivot fields'!$D26,""),
IF('Sales Volume'!$B$6="Product type",IF(NOT(OR('Pivot fields'!$F26="(blank)",'Pivot fields'!$F26="")),'Pivot fields'!$F26,""),
""))))</f>
        <v/>
      </c>
      <c r="F27" s="7" t="str">
        <f>IF($E27="","",
IF('Sales Volume'!$B$6="Customer name",SUMIFS(Data!$G:$G,Data!$B:$B,VOL!$E27,Data!$I:$I,1),
IF('Sales Volume'!$B$6="Customer location",SUMIFS(Data!$G:$G,Data!$C:$C,VOL!$E27,Data!$I:$I,1),
IF('Sales Volume'!$B$6="Product type",SUMIFS(Data!$G:$G,Data!$F:$F,VOL!$E27,Data!$I:$I,1),
""))))</f>
        <v/>
      </c>
      <c r="G27" s="7" t="str">
        <f>IF($E27="","",
IF('Sales Volume'!$B$6="Customer name",SUMIFS(Data!$G:$G,Data!$B:$B,VOL!$E27,Data!$I:$I,53),
IF('Sales Volume'!$B$6="Customer location",SUMIFS(Data!$G:$G,Data!$C:$C,VOL!$E27,Data!$I:$I,53),
IF('Sales Volume'!$B$6="Product type",SUMIFS(Data!$G:$G,Data!$F:$F,VOL!$E27,Data!$I:$I,53),
""))))</f>
        <v/>
      </c>
      <c r="I27" s="7" t="str">
        <f>IF($E27="","",
IF('Sales Volume'!$B$6="Customer name",SUMIFS(Data!$G:$G,Data!$B:$B,VOL!$E27,Data!$I:$I,"&gt;0",Data!$I:$I,"&lt;=4"),
IF('Sales Volume'!$B$6="Customer location",SUMIFS(Data!$G:$G,Data!$C:$C,VOL!$E27,Data!$I:$I,"&gt;0",Data!$I:$I,"&lt;=4"),
IF('Sales Volume'!$B$6="Product type",SUMIFS(Data!$G:$G,Data!$F:$F,VOL!$E27,Data!$I:$I,"&gt;0",Data!$I:$I,"&lt;=4"),
""))))</f>
        <v/>
      </c>
      <c r="J27" s="7" t="str">
        <f>IF($E27="","",
IF('Sales Volume'!$B$6="Customer name",SUMIFS(Data!$G:$G,Data!$B:$B,VOL!$E27,Data!$I:$I,"&gt;52",Data!$I:$I,"&lt;=56"),
IF('Sales Volume'!$B$6="Customer location",SUMIFS(Data!$G:$G,Data!$C:$C,VOL!$E27,Data!$I:$I,"&gt;52",Data!$I:$I,"&lt;=56"),
IF('Sales Volume'!$B$6="Product type",SUMIFS(Data!$G:$G,Data!$F:$F,VOL!$E27,Data!$I:$I,"&gt;52",Data!$I:$I,"&lt;=56"),
""))))</f>
        <v/>
      </c>
      <c r="L27" s="7" t="str">
        <f>IF($E27="","",
IF('Sales Volume'!$B$6="Customer name",SUMIFS(Data!$G:$G,Data!$B:$B,VOL!$E27,Data!$I:$I,"&gt;0",Data!$I:$I,"&lt;=13"),
IF('Sales Volume'!$B$6="Customer location",SUMIFS(Data!$G:$G,Data!$C:$C,VOL!$E27,Data!$I:$I,"&gt;0",Data!$I:$I,"&lt;=13"),
IF('Sales Volume'!$B$6="Product type",SUMIFS(Data!$G:$G,Data!$F:$F,VOL!$E27,Data!$I:$I,"&gt;0",Data!$I:$I,"&lt;=13"),
""))))</f>
        <v/>
      </c>
      <c r="M27" s="7" t="str">
        <f>IF($E27="","",
IF('Sales Volume'!$B$6="Customer name",SUMIFS(Data!$G:$G,Data!$B:$B,VOL!$E27,Data!$I:$I,"&gt;52",Data!$I:$I,"&lt;=65"),
IF('Sales Volume'!$B$6="Customer location",SUMIFS(Data!$G:$G,Data!$C:$C,VOL!$E27,Data!$I:$I,"&gt;52",Data!$I:$I,"&lt;=65"),
IF('Sales Volume'!$B$6="Product type",SUMIFS(Data!$G:$G,Data!$F:$F,VOL!$E27,Data!$I:$I,"&gt;52",Data!$I:$I,"&lt;=65"),
""))))</f>
        <v/>
      </c>
      <c r="O27" s="7" t="str">
        <f>IF($E27="","",
IF('Sales Volume'!$B$6="Customer name",SUMIFS(Data!$G:$G,Data!$B:$B,VOL!$E27,Data!$I:$I,"&gt;0",Data!$I:$I,"&lt;=52"),
IF('Sales Volume'!$B$6="Customer location",SUMIFS(Data!$G:$G,Data!$C:$C,VOL!$E27,Data!$I:$I,"&gt;0",Data!$I:$I,"&lt;=52"),
IF('Sales Volume'!$B$6="Product type",SUMIFS(Data!$G:$G,Data!$F:$F,VOL!$E27,Data!$I:$I,"&gt;0",Data!$I:$I,"&lt;=52"),
""))))</f>
        <v/>
      </c>
      <c r="P27" s="7" t="str">
        <f>IF($E27="","",
IF('Sales Volume'!$B$6="Customer name",SUMIFS(Data!$G:$G,Data!$B:$B,VOL!$E27,Data!$I:$I,"&gt;52",Data!$I:$I,"&lt;=104"),
IF('Sales Volume'!$B$6="Customer location",SUMIFS(Data!$G:$G,Data!$C:$C,VOL!$E27,Data!$I:$I,"&gt;52",Data!$I:$I,"&lt;=104"),
IF('Sales Volume'!$B$6="Product type",SUMIFS(Data!$G:$G,Data!$F:$F,VOL!$E27,Data!$I:$I,"&gt;52",Data!$I:$I,"&lt;=104"),
""))))</f>
        <v/>
      </c>
    </row>
    <row r="28" spans="1:16" x14ac:dyDescent="0.35">
      <c r="A28" s="8" t="str">
        <f>IFERROR(_xlfn.RANK.EQ(F28,$F$3:$F$150,0)+COUNTIF($F$3:F28,F28)-1,"")</f>
        <v/>
      </c>
      <c r="B28" s="8" t="str">
        <f>IFERROR(_xlfn.RANK.EQ(I28,$I$3:$I$150,0)+COUNTIF($I$3:I28,I28)-1,"")</f>
        <v/>
      </c>
      <c r="C28" s="8" t="str">
        <f>IFERROR(_xlfn.RANK.EQ(L28,$L$3:$L$150,0)+COUNTIF($L$3:L28,L28)-1,"")</f>
        <v/>
      </c>
      <c r="D28" s="8" t="str">
        <f>IFERROR(_xlfn.RANK.EQ(O28,$O$3:$O$150,0)+COUNTIF($O$3:O28,O28)-1,"")</f>
        <v/>
      </c>
      <c r="E28" t="str">
        <f xml:space="preserve">
IF('Pivot fields'!$B27="(blank)","",
IF('Sales Volume'!$B$6="Customer Name",IF(NOT(OR('Pivot fields'!$B27="(blank)",'Pivot fields'!$B27="")),'Pivot fields'!$B27,""),
IF('Sales Volume'!$B$6="Customer location",IF(NOT(OR('Pivot fields'!$D27="(blank)",'Pivot fields'!$D27="")),'Pivot fields'!$D27,""),
IF('Sales Volume'!$B$6="Product type",IF(NOT(OR('Pivot fields'!$F27="(blank)",'Pivot fields'!$F27="")),'Pivot fields'!$F27,""),
""))))</f>
        <v/>
      </c>
      <c r="F28" s="7" t="str">
        <f>IF($E28="","",
IF('Sales Volume'!$B$6="Customer name",SUMIFS(Data!$G:$G,Data!$B:$B,VOL!$E28,Data!$I:$I,1),
IF('Sales Volume'!$B$6="Customer location",SUMIFS(Data!$G:$G,Data!$C:$C,VOL!$E28,Data!$I:$I,1),
IF('Sales Volume'!$B$6="Product type",SUMIFS(Data!$G:$G,Data!$F:$F,VOL!$E28,Data!$I:$I,1),
""))))</f>
        <v/>
      </c>
      <c r="G28" s="7" t="str">
        <f>IF($E28="","",
IF('Sales Volume'!$B$6="Customer name",SUMIFS(Data!$G:$G,Data!$B:$B,VOL!$E28,Data!$I:$I,53),
IF('Sales Volume'!$B$6="Customer location",SUMIFS(Data!$G:$G,Data!$C:$C,VOL!$E28,Data!$I:$I,53),
IF('Sales Volume'!$B$6="Product type",SUMIFS(Data!$G:$G,Data!$F:$F,VOL!$E28,Data!$I:$I,53),
""))))</f>
        <v/>
      </c>
      <c r="I28" s="7" t="str">
        <f>IF($E28="","",
IF('Sales Volume'!$B$6="Customer name",SUMIFS(Data!$G:$G,Data!$B:$B,VOL!$E28,Data!$I:$I,"&gt;0",Data!$I:$I,"&lt;=4"),
IF('Sales Volume'!$B$6="Customer location",SUMIFS(Data!$G:$G,Data!$C:$C,VOL!$E28,Data!$I:$I,"&gt;0",Data!$I:$I,"&lt;=4"),
IF('Sales Volume'!$B$6="Product type",SUMIFS(Data!$G:$G,Data!$F:$F,VOL!$E28,Data!$I:$I,"&gt;0",Data!$I:$I,"&lt;=4"),
""))))</f>
        <v/>
      </c>
      <c r="J28" s="7" t="str">
        <f>IF($E28="","",
IF('Sales Volume'!$B$6="Customer name",SUMIFS(Data!$G:$G,Data!$B:$B,VOL!$E28,Data!$I:$I,"&gt;52",Data!$I:$I,"&lt;=56"),
IF('Sales Volume'!$B$6="Customer location",SUMIFS(Data!$G:$G,Data!$C:$C,VOL!$E28,Data!$I:$I,"&gt;52",Data!$I:$I,"&lt;=56"),
IF('Sales Volume'!$B$6="Product type",SUMIFS(Data!$G:$G,Data!$F:$F,VOL!$E28,Data!$I:$I,"&gt;52",Data!$I:$I,"&lt;=56"),
""))))</f>
        <v/>
      </c>
      <c r="L28" s="7" t="str">
        <f>IF($E28="","",
IF('Sales Volume'!$B$6="Customer name",SUMIFS(Data!$G:$G,Data!$B:$B,VOL!$E28,Data!$I:$I,"&gt;0",Data!$I:$I,"&lt;=13"),
IF('Sales Volume'!$B$6="Customer location",SUMIFS(Data!$G:$G,Data!$C:$C,VOL!$E28,Data!$I:$I,"&gt;0",Data!$I:$I,"&lt;=13"),
IF('Sales Volume'!$B$6="Product type",SUMIFS(Data!$G:$G,Data!$F:$F,VOL!$E28,Data!$I:$I,"&gt;0",Data!$I:$I,"&lt;=13"),
""))))</f>
        <v/>
      </c>
      <c r="M28" s="7" t="str">
        <f>IF($E28="","",
IF('Sales Volume'!$B$6="Customer name",SUMIFS(Data!$G:$G,Data!$B:$B,VOL!$E28,Data!$I:$I,"&gt;52",Data!$I:$I,"&lt;=65"),
IF('Sales Volume'!$B$6="Customer location",SUMIFS(Data!$G:$G,Data!$C:$C,VOL!$E28,Data!$I:$I,"&gt;52",Data!$I:$I,"&lt;=65"),
IF('Sales Volume'!$B$6="Product type",SUMIFS(Data!$G:$G,Data!$F:$F,VOL!$E28,Data!$I:$I,"&gt;52",Data!$I:$I,"&lt;=65"),
""))))</f>
        <v/>
      </c>
      <c r="O28" s="7" t="str">
        <f>IF($E28="","",
IF('Sales Volume'!$B$6="Customer name",SUMIFS(Data!$G:$G,Data!$B:$B,VOL!$E28,Data!$I:$I,"&gt;0",Data!$I:$I,"&lt;=52"),
IF('Sales Volume'!$B$6="Customer location",SUMIFS(Data!$G:$G,Data!$C:$C,VOL!$E28,Data!$I:$I,"&gt;0",Data!$I:$I,"&lt;=52"),
IF('Sales Volume'!$B$6="Product type",SUMIFS(Data!$G:$G,Data!$F:$F,VOL!$E28,Data!$I:$I,"&gt;0",Data!$I:$I,"&lt;=52"),
""))))</f>
        <v/>
      </c>
      <c r="P28" s="7" t="str">
        <f>IF($E28="","",
IF('Sales Volume'!$B$6="Customer name",SUMIFS(Data!$G:$G,Data!$B:$B,VOL!$E28,Data!$I:$I,"&gt;52",Data!$I:$I,"&lt;=104"),
IF('Sales Volume'!$B$6="Customer location",SUMIFS(Data!$G:$G,Data!$C:$C,VOL!$E28,Data!$I:$I,"&gt;52",Data!$I:$I,"&lt;=104"),
IF('Sales Volume'!$B$6="Product type",SUMIFS(Data!$G:$G,Data!$F:$F,VOL!$E28,Data!$I:$I,"&gt;52",Data!$I:$I,"&lt;=104"),
""))))</f>
        <v/>
      </c>
    </row>
    <row r="29" spans="1:16" x14ac:dyDescent="0.35">
      <c r="A29" s="8" t="str">
        <f>IFERROR(_xlfn.RANK.EQ(F29,$F$3:$F$150,0)+COUNTIF($F$3:F29,F29)-1,"")</f>
        <v/>
      </c>
      <c r="B29" s="8" t="str">
        <f>IFERROR(_xlfn.RANK.EQ(I29,$I$3:$I$150,0)+COUNTIF($I$3:I29,I29)-1,"")</f>
        <v/>
      </c>
      <c r="C29" s="8" t="str">
        <f>IFERROR(_xlfn.RANK.EQ(L29,$L$3:$L$150,0)+COUNTIF($L$3:L29,L29)-1,"")</f>
        <v/>
      </c>
      <c r="D29" s="8" t="str">
        <f>IFERROR(_xlfn.RANK.EQ(O29,$O$3:$O$150,0)+COUNTIF($O$3:O29,O29)-1,"")</f>
        <v/>
      </c>
      <c r="E29" t="str">
        <f xml:space="preserve">
IF('Pivot fields'!$B28="(blank)","",
IF('Sales Volume'!$B$6="Customer Name",IF(NOT(OR('Pivot fields'!$B28="(blank)",'Pivot fields'!$B28="")),'Pivot fields'!$B28,""),
IF('Sales Volume'!$B$6="Customer location",IF(NOT(OR('Pivot fields'!$D28="(blank)",'Pivot fields'!$D28="")),'Pivot fields'!$D28,""),
IF('Sales Volume'!$B$6="Product type",IF(NOT(OR('Pivot fields'!$F28="(blank)",'Pivot fields'!$F28="")),'Pivot fields'!$F28,""),
""))))</f>
        <v/>
      </c>
      <c r="F29" s="7" t="str">
        <f>IF($E29="","",
IF('Sales Volume'!$B$6="Customer name",SUMIFS(Data!$G:$G,Data!$B:$B,VOL!$E29,Data!$I:$I,1),
IF('Sales Volume'!$B$6="Customer location",SUMIFS(Data!$G:$G,Data!$C:$C,VOL!$E29,Data!$I:$I,1),
IF('Sales Volume'!$B$6="Product type",SUMIFS(Data!$G:$G,Data!$F:$F,VOL!$E29,Data!$I:$I,1),
""))))</f>
        <v/>
      </c>
      <c r="G29" s="7" t="str">
        <f>IF($E29="","",
IF('Sales Volume'!$B$6="Customer name",SUMIFS(Data!$G:$G,Data!$B:$B,VOL!$E29,Data!$I:$I,53),
IF('Sales Volume'!$B$6="Customer location",SUMIFS(Data!$G:$G,Data!$C:$C,VOL!$E29,Data!$I:$I,53),
IF('Sales Volume'!$B$6="Product type",SUMIFS(Data!$G:$G,Data!$F:$F,VOL!$E29,Data!$I:$I,53),
""))))</f>
        <v/>
      </c>
      <c r="I29" s="7" t="str">
        <f>IF($E29="","",
IF('Sales Volume'!$B$6="Customer name",SUMIFS(Data!$G:$G,Data!$B:$B,VOL!$E29,Data!$I:$I,"&gt;0",Data!$I:$I,"&lt;=4"),
IF('Sales Volume'!$B$6="Customer location",SUMIFS(Data!$G:$G,Data!$C:$C,VOL!$E29,Data!$I:$I,"&gt;0",Data!$I:$I,"&lt;=4"),
IF('Sales Volume'!$B$6="Product type",SUMIFS(Data!$G:$G,Data!$F:$F,VOL!$E29,Data!$I:$I,"&gt;0",Data!$I:$I,"&lt;=4"),
""))))</f>
        <v/>
      </c>
      <c r="J29" s="7" t="str">
        <f>IF($E29="","",
IF('Sales Volume'!$B$6="Customer name",SUMIFS(Data!$G:$G,Data!$B:$B,VOL!$E29,Data!$I:$I,"&gt;52",Data!$I:$I,"&lt;=56"),
IF('Sales Volume'!$B$6="Customer location",SUMIFS(Data!$G:$G,Data!$C:$C,VOL!$E29,Data!$I:$I,"&gt;52",Data!$I:$I,"&lt;=56"),
IF('Sales Volume'!$B$6="Product type",SUMIFS(Data!$G:$G,Data!$F:$F,VOL!$E29,Data!$I:$I,"&gt;52",Data!$I:$I,"&lt;=56"),
""))))</f>
        <v/>
      </c>
      <c r="L29" s="7" t="str">
        <f>IF($E29="","",
IF('Sales Volume'!$B$6="Customer name",SUMIFS(Data!$G:$G,Data!$B:$B,VOL!$E29,Data!$I:$I,"&gt;0",Data!$I:$I,"&lt;=13"),
IF('Sales Volume'!$B$6="Customer location",SUMIFS(Data!$G:$G,Data!$C:$C,VOL!$E29,Data!$I:$I,"&gt;0",Data!$I:$I,"&lt;=13"),
IF('Sales Volume'!$B$6="Product type",SUMIFS(Data!$G:$G,Data!$F:$F,VOL!$E29,Data!$I:$I,"&gt;0",Data!$I:$I,"&lt;=13"),
""))))</f>
        <v/>
      </c>
      <c r="M29" s="7" t="str">
        <f>IF($E29="","",
IF('Sales Volume'!$B$6="Customer name",SUMIFS(Data!$G:$G,Data!$B:$B,VOL!$E29,Data!$I:$I,"&gt;52",Data!$I:$I,"&lt;=65"),
IF('Sales Volume'!$B$6="Customer location",SUMIFS(Data!$G:$G,Data!$C:$C,VOL!$E29,Data!$I:$I,"&gt;52",Data!$I:$I,"&lt;=65"),
IF('Sales Volume'!$B$6="Product type",SUMIFS(Data!$G:$G,Data!$F:$F,VOL!$E29,Data!$I:$I,"&gt;52",Data!$I:$I,"&lt;=65"),
""))))</f>
        <v/>
      </c>
      <c r="O29" s="7" t="str">
        <f>IF($E29="","",
IF('Sales Volume'!$B$6="Customer name",SUMIFS(Data!$G:$G,Data!$B:$B,VOL!$E29,Data!$I:$I,"&gt;0",Data!$I:$I,"&lt;=52"),
IF('Sales Volume'!$B$6="Customer location",SUMIFS(Data!$G:$G,Data!$C:$C,VOL!$E29,Data!$I:$I,"&gt;0",Data!$I:$I,"&lt;=52"),
IF('Sales Volume'!$B$6="Product type",SUMIFS(Data!$G:$G,Data!$F:$F,VOL!$E29,Data!$I:$I,"&gt;0",Data!$I:$I,"&lt;=52"),
""))))</f>
        <v/>
      </c>
      <c r="P29" s="7" t="str">
        <f>IF($E29="","",
IF('Sales Volume'!$B$6="Customer name",SUMIFS(Data!$G:$G,Data!$B:$B,VOL!$E29,Data!$I:$I,"&gt;52",Data!$I:$I,"&lt;=104"),
IF('Sales Volume'!$B$6="Customer location",SUMIFS(Data!$G:$G,Data!$C:$C,VOL!$E29,Data!$I:$I,"&gt;52",Data!$I:$I,"&lt;=104"),
IF('Sales Volume'!$B$6="Product type",SUMIFS(Data!$G:$G,Data!$F:$F,VOL!$E29,Data!$I:$I,"&gt;52",Data!$I:$I,"&lt;=104"),
""))))</f>
        <v/>
      </c>
    </row>
    <row r="30" spans="1:16" x14ac:dyDescent="0.35">
      <c r="A30" s="8" t="str">
        <f>IFERROR(_xlfn.RANK.EQ(F30,$F$3:$F$150,0)+COUNTIF($F$3:F30,F30)-1,"")</f>
        <v/>
      </c>
      <c r="B30" s="8" t="str">
        <f>IFERROR(_xlfn.RANK.EQ(I30,$I$3:$I$150,0)+COUNTIF($I$3:I30,I30)-1,"")</f>
        <v/>
      </c>
      <c r="C30" s="8" t="str">
        <f>IFERROR(_xlfn.RANK.EQ(L30,$L$3:$L$150,0)+COUNTIF($L$3:L30,L30)-1,"")</f>
        <v/>
      </c>
      <c r="D30" s="8" t="str">
        <f>IFERROR(_xlfn.RANK.EQ(O30,$O$3:$O$150,0)+COUNTIF($O$3:O30,O30)-1,"")</f>
        <v/>
      </c>
      <c r="E30" t="str">
        <f xml:space="preserve">
IF('Pivot fields'!$B29="(blank)","",
IF('Sales Volume'!$B$6="Customer Name",IF(NOT(OR('Pivot fields'!$B29="(blank)",'Pivot fields'!$B29="")),'Pivot fields'!$B29,""),
IF('Sales Volume'!$B$6="Customer location",IF(NOT(OR('Pivot fields'!$D29="(blank)",'Pivot fields'!$D29="")),'Pivot fields'!$D29,""),
IF('Sales Volume'!$B$6="Product type",IF(NOT(OR('Pivot fields'!$F29="(blank)",'Pivot fields'!$F29="")),'Pivot fields'!$F29,""),
""))))</f>
        <v/>
      </c>
      <c r="F30" s="7" t="str">
        <f>IF($E30="","",
IF('Sales Volume'!$B$6="Customer name",SUMIFS(Data!$G:$G,Data!$B:$B,VOL!$E30,Data!$I:$I,1),
IF('Sales Volume'!$B$6="Customer location",SUMIFS(Data!$G:$G,Data!$C:$C,VOL!$E30,Data!$I:$I,1),
IF('Sales Volume'!$B$6="Product type",SUMIFS(Data!$G:$G,Data!$F:$F,VOL!$E30,Data!$I:$I,1),
""))))</f>
        <v/>
      </c>
      <c r="G30" s="7" t="str">
        <f>IF($E30="","",
IF('Sales Volume'!$B$6="Customer name",SUMIFS(Data!$G:$G,Data!$B:$B,VOL!$E30,Data!$I:$I,53),
IF('Sales Volume'!$B$6="Customer location",SUMIFS(Data!$G:$G,Data!$C:$C,VOL!$E30,Data!$I:$I,53),
IF('Sales Volume'!$B$6="Product type",SUMIFS(Data!$G:$G,Data!$F:$F,VOL!$E30,Data!$I:$I,53),
""))))</f>
        <v/>
      </c>
      <c r="I30" s="7" t="str">
        <f>IF($E30="","",
IF('Sales Volume'!$B$6="Customer name",SUMIFS(Data!$G:$G,Data!$B:$B,VOL!$E30,Data!$I:$I,"&gt;0",Data!$I:$I,"&lt;=4"),
IF('Sales Volume'!$B$6="Customer location",SUMIFS(Data!$G:$G,Data!$C:$C,VOL!$E30,Data!$I:$I,"&gt;0",Data!$I:$I,"&lt;=4"),
IF('Sales Volume'!$B$6="Product type",SUMIFS(Data!$G:$G,Data!$F:$F,VOL!$E30,Data!$I:$I,"&gt;0",Data!$I:$I,"&lt;=4"),
""))))</f>
        <v/>
      </c>
      <c r="J30" s="7" t="str">
        <f>IF($E30="","",
IF('Sales Volume'!$B$6="Customer name",SUMIFS(Data!$G:$G,Data!$B:$B,VOL!$E30,Data!$I:$I,"&gt;52",Data!$I:$I,"&lt;=56"),
IF('Sales Volume'!$B$6="Customer location",SUMIFS(Data!$G:$G,Data!$C:$C,VOL!$E30,Data!$I:$I,"&gt;52",Data!$I:$I,"&lt;=56"),
IF('Sales Volume'!$B$6="Product type",SUMIFS(Data!$G:$G,Data!$F:$F,VOL!$E30,Data!$I:$I,"&gt;52",Data!$I:$I,"&lt;=56"),
""))))</f>
        <v/>
      </c>
      <c r="L30" s="7" t="str">
        <f>IF($E30="","",
IF('Sales Volume'!$B$6="Customer name",SUMIFS(Data!$G:$G,Data!$B:$B,VOL!$E30,Data!$I:$I,"&gt;0",Data!$I:$I,"&lt;=13"),
IF('Sales Volume'!$B$6="Customer location",SUMIFS(Data!$G:$G,Data!$C:$C,VOL!$E30,Data!$I:$I,"&gt;0",Data!$I:$I,"&lt;=13"),
IF('Sales Volume'!$B$6="Product type",SUMIFS(Data!$G:$G,Data!$F:$F,VOL!$E30,Data!$I:$I,"&gt;0",Data!$I:$I,"&lt;=13"),
""))))</f>
        <v/>
      </c>
      <c r="M30" s="7" t="str">
        <f>IF($E30="","",
IF('Sales Volume'!$B$6="Customer name",SUMIFS(Data!$G:$G,Data!$B:$B,VOL!$E30,Data!$I:$I,"&gt;52",Data!$I:$I,"&lt;=65"),
IF('Sales Volume'!$B$6="Customer location",SUMIFS(Data!$G:$G,Data!$C:$C,VOL!$E30,Data!$I:$I,"&gt;52",Data!$I:$I,"&lt;=65"),
IF('Sales Volume'!$B$6="Product type",SUMIFS(Data!$G:$G,Data!$F:$F,VOL!$E30,Data!$I:$I,"&gt;52",Data!$I:$I,"&lt;=65"),
""))))</f>
        <v/>
      </c>
      <c r="O30" s="7" t="str">
        <f>IF($E30="","",
IF('Sales Volume'!$B$6="Customer name",SUMIFS(Data!$G:$G,Data!$B:$B,VOL!$E30,Data!$I:$I,"&gt;0",Data!$I:$I,"&lt;=52"),
IF('Sales Volume'!$B$6="Customer location",SUMIFS(Data!$G:$G,Data!$C:$C,VOL!$E30,Data!$I:$I,"&gt;0",Data!$I:$I,"&lt;=52"),
IF('Sales Volume'!$B$6="Product type",SUMIFS(Data!$G:$G,Data!$F:$F,VOL!$E30,Data!$I:$I,"&gt;0",Data!$I:$I,"&lt;=52"),
""))))</f>
        <v/>
      </c>
      <c r="P30" s="7" t="str">
        <f>IF($E30="","",
IF('Sales Volume'!$B$6="Customer name",SUMIFS(Data!$G:$G,Data!$B:$B,VOL!$E30,Data!$I:$I,"&gt;52",Data!$I:$I,"&lt;=104"),
IF('Sales Volume'!$B$6="Customer location",SUMIFS(Data!$G:$G,Data!$C:$C,VOL!$E30,Data!$I:$I,"&gt;52",Data!$I:$I,"&lt;=104"),
IF('Sales Volume'!$B$6="Product type",SUMIFS(Data!$G:$G,Data!$F:$F,VOL!$E30,Data!$I:$I,"&gt;52",Data!$I:$I,"&lt;=104"),
""))))</f>
        <v/>
      </c>
    </row>
    <row r="31" spans="1:16" x14ac:dyDescent="0.35">
      <c r="A31" s="8" t="str">
        <f>IFERROR(_xlfn.RANK.EQ(F31,$F$3:$F$150,0)+COUNTIF($F$3:F31,F31)-1,"")</f>
        <v/>
      </c>
      <c r="B31" s="8" t="str">
        <f>IFERROR(_xlfn.RANK.EQ(I31,$I$3:$I$150,0)+COUNTIF($I$3:I31,I31)-1,"")</f>
        <v/>
      </c>
      <c r="C31" s="8" t="str">
        <f>IFERROR(_xlfn.RANK.EQ(L31,$L$3:$L$150,0)+COUNTIF($L$3:L31,L31)-1,"")</f>
        <v/>
      </c>
      <c r="D31" s="8" t="str">
        <f>IFERROR(_xlfn.RANK.EQ(O31,$O$3:$O$150,0)+COUNTIF($O$3:O31,O31)-1,"")</f>
        <v/>
      </c>
      <c r="E31" t="str">
        <f xml:space="preserve">
IF('Pivot fields'!$B30="(blank)","",
IF('Sales Volume'!$B$6="Customer Name",IF(NOT(OR('Pivot fields'!$B30="(blank)",'Pivot fields'!$B30="")),'Pivot fields'!$B30,""),
IF('Sales Volume'!$B$6="Customer location",IF(NOT(OR('Pivot fields'!$D30="(blank)",'Pivot fields'!$D30="")),'Pivot fields'!$D30,""),
IF('Sales Volume'!$B$6="Product type",IF(NOT(OR('Pivot fields'!$F30="(blank)",'Pivot fields'!$F30="")),'Pivot fields'!$F30,""),
""))))</f>
        <v/>
      </c>
      <c r="F31" s="7" t="str">
        <f>IF($E31="","",
IF('Sales Volume'!$B$6="Customer name",SUMIFS(Data!$G:$G,Data!$B:$B,VOL!$E31,Data!$I:$I,1),
IF('Sales Volume'!$B$6="Customer location",SUMIFS(Data!$G:$G,Data!$C:$C,VOL!$E31,Data!$I:$I,1),
IF('Sales Volume'!$B$6="Product type",SUMIFS(Data!$G:$G,Data!$F:$F,VOL!$E31,Data!$I:$I,1),
""))))</f>
        <v/>
      </c>
      <c r="G31" s="7" t="str">
        <f>IF($E31="","",
IF('Sales Volume'!$B$6="Customer name",SUMIFS(Data!$G:$G,Data!$B:$B,VOL!$E31,Data!$I:$I,53),
IF('Sales Volume'!$B$6="Customer location",SUMIFS(Data!$G:$G,Data!$C:$C,VOL!$E31,Data!$I:$I,53),
IF('Sales Volume'!$B$6="Product type",SUMIFS(Data!$G:$G,Data!$F:$F,VOL!$E31,Data!$I:$I,53),
""))))</f>
        <v/>
      </c>
      <c r="I31" s="7" t="str">
        <f>IF($E31="","",
IF('Sales Volume'!$B$6="Customer name",SUMIFS(Data!$G:$G,Data!$B:$B,VOL!$E31,Data!$I:$I,"&gt;0",Data!$I:$I,"&lt;=4"),
IF('Sales Volume'!$B$6="Customer location",SUMIFS(Data!$G:$G,Data!$C:$C,VOL!$E31,Data!$I:$I,"&gt;0",Data!$I:$I,"&lt;=4"),
IF('Sales Volume'!$B$6="Product type",SUMIFS(Data!$G:$G,Data!$F:$F,VOL!$E31,Data!$I:$I,"&gt;0",Data!$I:$I,"&lt;=4"),
""))))</f>
        <v/>
      </c>
      <c r="J31" s="7" t="str">
        <f>IF($E31="","",
IF('Sales Volume'!$B$6="Customer name",SUMIFS(Data!$G:$G,Data!$B:$B,VOL!$E31,Data!$I:$I,"&gt;52",Data!$I:$I,"&lt;=56"),
IF('Sales Volume'!$B$6="Customer location",SUMIFS(Data!$G:$G,Data!$C:$C,VOL!$E31,Data!$I:$I,"&gt;52",Data!$I:$I,"&lt;=56"),
IF('Sales Volume'!$B$6="Product type",SUMIFS(Data!$G:$G,Data!$F:$F,VOL!$E31,Data!$I:$I,"&gt;52",Data!$I:$I,"&lt;=56"),
""))))</f>
        <v/>
      </c>
      <c r="L31" s="7" t="str">
        <f>IF($E31="","",
IF('Sales Volume'!$B$6="Customer name",SUMIFS(Data!$G:$G,Data!$B:$B,VOL!$E31,Data!$I:$I,"&gt;0",Data!$I:$I,"&lt;=13"),
IF('Sales Volume'!$B$6="Customer location",SUMIFS(Data!$G:$G,Data!$C:$C,VOL!$E31,Data!$I:$I,"&gt;0",Data!$I:$I,"&lt;=13"),
IF('Sales Volume'!$B$6="Product type",SUMIFS(Data!$G:$G,Data!$F:$F,VOL!$E31,Data!$I:$I,"&gt;0",Data!$I:$I,"&lt;=13"),
""))))</f>
        <v/>
      </c>
      <c r="M31" s="7" t="str">
        <f>IF($E31="","",
IF('Sales Volume'!$B$6="Customer name",SUMIFS(Data!$G:$G,Data!$B:$B,VOL!$E31,Data!$I:$I,"&gt;52",Data!$I:$I,"&lt;=65"),
IF('Sales Volume'!$B$6="Customer location",SUMIFS(Data!$G:$G,Data!$C:$C,VOL!$E31,Data!$I:$I,"&gt;52",Data!$I:$I,"&lt;=65"),
IF('Sales Volume'!$B$6="Product type",SUMIFS(Data!$G:$G,Data!$F:$F,VOL!$E31,Data!$I:$I,"&gt;52",Data!$I:$I,"&lt;=65"),
""))))</f>
        <v/>
      </c>
      <c r="O31" s="7" t="str">
        <f>IF($E31="","",
IF('Sales Volume'!$B$6="Customer name",SUMIFS(Data!$G:$G,Data!$B:$B,VOL!$E31,Data!$I:$I,"&gt;0",Data!$I:$I,"&lt;=52"),
IF('Sales Volume'!$B$6="Customer location",SUMIFS(Data!$G:$G,Data!$C:$C,VOL!$E31,Data!$I:$I,"&gt;0",Data!$I:$I,"&lt;=52"),
IF('Sales Volume'!$B$6="Product type",SUMIFS(Data!$G:$G,Data!$F:$F,VOL!$E31,Data!$I:$I,"&gt;0",Data!$I:$I,"&lt;=52"),
""))))</f>
        <v/>
      </c>
      <c r="P31" s="7" t="str">
        <f>IF($E31="","",
IF('Sales Volume'!$B$6="Customer name",SUMIFS(Data!$G:$G,Data!$B:$B,VOL!$E31,Data!$I:$I,"&gt;52",Data!$I:$I,"&lt;=104"),
IF('Sales Volume'!$B$6="Customer location",SUMIFS(Data!$G:$G,Data!$C:$C,VOL!$E31,Data!$I:$I,"&gt;52",Data!$I:$I,"&lt;=104"),
IF('Sales Volume'!$B$6="Product type",SUMIFS(Data!$G:$G,Data!$F:$F,VOL!$E31,Data!$I:$I,"&gt;52",Data!$I:$I,"&lt;=104"),
""))))</f>
        <v/>
      </c>
    </row>
    <row r="32" spans="1:16" x14ac:dyDescent="0.35">
      <c r="A32" s="8" t="str">
        <f>IFERROR(_xlfn.RANK.EQ(F32,$F$3:$F$150,0)+COUNTIF($F$3:F32,F32)-1,"")</f>
        <v/>
      </c>
      <c r="B32" s="8" t="str">
        <f>IFERROR(_xlfn.RANK.EQ(I32,$I$3:$I$150,0)+COUNTIF($I$3:I32,I32)-1,"")</f>
        <v/>
      </c>
      <c r="C32" s="8" t="str">
        <f>IFERROR(_xlfn.RANK.EQ(L32,$L$3:$L$150,0)+COUNTIF($L$3:L32,L32)-1,"")</f>
        <v/>
      </c>
      <c r="D32" s="8" t="str">
        <f>IFERROR(_xlfn.RANK.EQ(O32,$O$3:$O$150,0)+COUNTIF($O$3:O32,O32)-1,"")</f>
        <v/>
      </c>
      <c r="E32" t="str">
        <f xml:space="preserve">
IF('Pivot fields'!$B31="(blank)","",
IF('Sales Volume'!$B$6="Customer Name",IF(NOT(OR('Pivot fields'!$B31="(blank)",'Pivot fields'!$B31="")),'Pivot fields'!$B31,""),
IF('Sales Volume'!$B$6="Customer location",IF(NOT(OR('Pivot fields'!$D31="(blank)",'Pivot fields'!$D31="")),'Pivot fields'!$D31,""),
IF('Sales Volume'!$B$6="Product type",IF(NOT(OR('Pivot fields'!$F31="(blank)",'Pivot fields'!$F31="")),'Pivot fields'!$F31,""),
""))))</f>
        <v/>
      </c>
      <c r="F32" s="7" t="str">
        <f>IF($E32="","",
IF('Sales Volume'!$B$6="Customer name",SUMIFS(Data!$G:$G,Data!$B:$B,VOL!$E32,Data!$I:$I,1),
IF('Sales Volume'!$B$6="Customer location",SUMIFS(Data!$G:$G,Data!$C:$C,VOL!$E32,Data!$I:$I,1),
IF('Sales Volume'!$B$6="Product type",SUMIFS(Data!$G:$G,Data!$F:$F,VOL!$E32,Data!$I:$I,1),
""))))</f>
        <v/>
      </c>
      <c r="G32" s="7" t="str">
        <f>IF($E32="","",
IF('Sales Volume'!$B$6="Customer name",SUMIFS(Data!$G:$G,Data!$B:$B,VOL!$E32,Data!$I:$I,53),
IF('Sales Volume'!$B$6="Customer location",SUMIFS(Data!$G:$G,Data!$C:$C,VOL!$E32,Data!$I:$I,53),
IF('Sales Volume'!$B$6="Product type",SUMIFS(Data!$G:$G,Data!$F:$F,VOL!$E32,Data!$I:$I,53),
""))))</f>
        <v/>
      </c>
      <c r="I32" s="7" t="str">
        <f>IF($E32="","",
IF('Sales Volume'!$B$6="Customer name",SUMIFS(Data!$G:$G,Data!$B:$B,VOL!$E32,Data!$I:$I,"&gt;0",Data!$I:$I,"&lt;=4"),
IF('Sales Volume'!$B$6="Customer location",SUMIFS(Data!$G:$G,Data!$C:$C,VOL!$E32,Data!$I:$I,"&gt;0",Data!$I:$I,"&lt;=4"),
IF('Sales Volume'!$B$6="Product type",SUMIFS(Data!$G:$G,Data!$F:$F,VOL!$E32,Data!$I:$I,"&gt;0",Data!$I:$I,"&lt;=4"),
""))))</f>
        <v/>
      </c>
      <c r="J32" s="7" t="str">
        <f>IF($E32="","",
IF('Sales Volume'!$B$6="Customer name",SUMIFS(Data!$G:$G,Data!$B:$B,VOL!$E32,Data!$I:$I,"&gt;52",Data!$I:$I,"&lt;=56"),
IF('Sales Volume'!$B$6="Customer location",SUMIFS(Data!$G:$G,Data!$C:$C,VOL!$E32,Data!$I:$I,"&gt;52",Data!$I:$I,"&lt;=56"),
IF('Sales Volume'!$B$6="Product type",SUMIFS(Data!$G:$G,Data!$F:$F,VOL!$E32,Data!$I:$I,"&gt;52",Data!$I:$I,"&lt;=56"),
""))))</f>
        <v/>
      </c>
      <c r="L32" s="7" t="str">
        <f>IF($E32="","",
IF('Sales Volume'!$B$6="Customer name",SUMIFS(Data!$G:$G,Data!$B:$B,VOL!$E32,Data!$I:$I,"&gt;0",Data!$I:$I,"&lt;=13"),
IF('Sales Volume'!$B$6="Customer location",SUMIFS(Data!$G:$G,Data!$C:$C,VOL!$E32,Data!$I:$I,"&gt;0",Data!$I:$I,"&lt;=13"),
IF('Sales Volume'!$B$6="Product type",SUMIFS(Data!$G:$G,Data!$F:$F,VOL!$E32,Data!$I:$I,"&gt;0",Data!$I:$I,"&lt;=13"),
""))))</f>
        <v/>
      </c>
      <c r="M32" s="7" t="str">
        <f>IF($E32="","",
IF('Sales Volume'!$B$6="Customer name",SUMIFS(Data!$G:$G,Data!$B:$B,VOL!$E32,Data!$I:$I,"&gt;52",Data!$I:$I,"&lt;=65"),
IF('Sales Volume'!$B$6="Customer location",SUMIFS(Data!$G:$G,Data!$C:$C,VOL!$E32,Data!$I:$I,"&gt;52",Data!$I:$I,"&lt;=65"),
IF('Sales Volume'!$B$6="Product type",SUMIFS(Data!$G:$G,Data!$F:$F,VOL!$E32,Data!$I:$I,"&gt;52",Data!$I:$I,"&lt;=65"),
""))))</f>
        <v/>
      </c>
      <c r="O32" s="7" t="str">
        <f>IF($E32="","",
IF('Sales Volume'!$B$6="Customer name",SUMIFS(Data!$G:$G,Data!$B:$B,VOL!$E32,Data!$I:$I,"&gt;0",Data!$I:$I,"&lt;=52"),
IF('Sales Volume'!$B$6="Customer location",SUMIFS(Data!$G:$G,Data!$C:$C,VOL!$E32,Data!$I:$I,"&gt;0",Data!$I:$I,"&lt;=52"),
IF('Sales Volume'!$B$6="Product type",SUMIFS(Data!$G:$G,Data!$F:$F,VOL!$E32,Data!$I:$I,"&gt;0",Data!$I:$I,"&lt;=52"),
""))))</f>
        <v/>
      </c>
      <c r="P32" s="7" t="str">
        <f>IF($E32="","",
IF('Sales Volume'!$B$6="Customer name",SUMIFS(Data!$G:$G,Data!$B:$B,VOL!$E32,Data!$I:$I,"&gt;52",Data!$I:$I,"&lt;=104"),
IF('Sales Volume'!$B$6="Customer location",SUMIFS(Data!$G:$G,Data!$C:$C,VOL!$E32,Data!$I:$I,"&gt;52",Data!$I:$I,"&lt;=104"),
IF('Sales Volume'!$B$6="Product type",SUMIFS(Data!$G:$G,Data!$F:$F,VOL!$E32,Data!$I:$I,"&gt;52",Data!$I:$I,"&lt;=104"),
""))))</f>
        <v/>
      </c>
    </row>
    <row r="33" spans="1:16" x14ac:dyDescent="0.35">
      <c r="A33" s="8" t="str">
        <f>IFERROR(_xlfn.RANK.EQ(F33,$F$3:$F$150,0)+COUNTIF($F$3:F33,F33)-1,"")</f>
        <v/>
      </c>
      <c r="B33" s="8" t="str">
        <f>IFERROR(_xlfn.RANK.EQ(I33,$I$3:$I$150,0)+COUNTIF($I$3:I33,I33)-1,"")</f>
        <v/>
      </c>
      <c r="C33" s="8" t="str">
        <f>IFERROR(_xlfn.RANK.EQ(L33,$L$3:$L$150,0)+COUNTIF($L$3:L33,L33)-1,"")</f>
        <v/>
      </c>
      <c r="D33" s="8" t="str">
        <f>IFERROR(_xlfn.RANK.EQ(O33,$O$3:$O$150,0)+COUNTIF($O$3:O33,O33)-1,"")</f>
        <v/>
      </c>
      <c r="E33" t="str">
        <f xml:space="preserve">
IF('Pivot fields'!$B32="(blank)","",
IF('Sales Volume'!$B$6="Customer Name",IF(NOT(OR('Pivot fields'!$B32="(blank)",'Pivot fields'!$B32="")),'Pivot fields'!$B32,""),
IF('Sales Volume'!$B$6="Customer location",IF(NOT(OR('Pivot fields'!$D32="(blank)",'Pivot fields'!$D32="")),'Pivot fields'!$D32,""),
IF('Sales Volume'!$B$6="Product type",IF(NOT(OR('Pivot fields'!$F32="(blank)",'Pivot fields'!$F32="")),'Pivot fields'!$F32,""),
""))))</f>
        <v/>
      </c>
      <c r="F33" s="7" t="str">
        <f>IF($E33="","",
IF('Sales Volume'!$B$6="Customer name",SUMIFS(Data!$G:$G,Data!$B:$B,VOL!$E33,Data!$I:$I,1),
IF('Sales Volume'!$B$6="Customer location",SUMIFS(Data!$G:$G,Data!$C:$C,VOL!$E33,Data!$I:$I,1),
IF('Sales Volume'!$B$6="Product type",SUMIFS(Data!$G:$G,Data!$F:$F,VOL!$E33,Data!$I:$I,1),
""))))</f>
        <v/>
      </c>
      <c r="G33" s="7" t="str">
        <f>IF($E33="","",
IF('Sales Volume'!$B$6="Customer name",SUMIFS(Data!$G:$G,Data!$B:$B,VOL!$E33,Data!$I:$I,53),
IF('Sales Volume'!$B$6="Customer location",SUMIFS(Data!$G:$G,Data!$C:$C,VOL!$E33,Data!$I:$I,53),
IF('Sales Volume'!$B$6="Product type",SUMIFS(Data!$G:$G,Data!$F:$F,VOL!$E33,Data!$I:$I,53),
""))))</f>
        <v/>
      </c>
      <c r="I33" s="7" t="str">
        <f>IF($E33="","",
IF('Sales Volume'!$B$6="Customer name",SUMIFS(Data!$G:$G,Data!$B:$B,VOL!$E33,Data!$I:$I,"&gt;0",Data!$I:$I,"&lt;=4"),
IF('Sales Volume'!$B$6="Customer location",SUMIFS(Data!$G:$G,Data!$C:$C,VOL!$E33,Data!$I:$I,"&gt;0",Data!$I:$I,"&lt;=4"),
IF('Sales Volume'!$B$6="Product type",SUMIFS(Data!$G:$G,Data!$F:$F,VOL!$E33,Data!$I:$I,"&gt;0",Data!$I:$I,"&lt;=4"),
""))))</f>
        <v/>
      </c>
      <c r="J33" s="7" t="str">
        <f>IF($E33="","",
IF('Sales Volume'!$B$6="Customer name",SUMIFS(Data!$G:$G,Data!$B:$B,VOL!$E33,Data!$I:$I,"&gt;52",Data!$I:$I,"&lt;=56"),
IF('Sales Volume'!$B$6="Customer location",SUMIFS(Data!$G:$G,Data!$C:$C,VOL!$E33,Data!$I:$I,"&gt;52",Data!$I:$I,"&lt;=56"),
IF('Sales Volume'!$B$6="Product type",SUMIFS(Data!$G:$G,Data!$F:$F,VOL!$E33,Data!$I:$I,"&gt;52",Data!$I:$I,"&lt;=56"),
""))))</f>
        <v/>
      </c>
      <c r="L33" s="7" t="str">
        <f>IF($E33="","",
IF('Sales Volume'!$B$6="Customer name",SUMIFS(Data!$G:$G,Data!$B:$B,VOL!$E33,Data!$I:$I,"&gt;0",Data!$I:$I,"&lt;=13"),
IF('Sales Volume'!$B$6="Customer location",SUMIFS(Data!$G:$G,Data!$C:$C,VOL!$E33,Data!$I:$I,"&gt;0",Data!$I:$I,"&lt;=13"),
IF('Sales Volume'!$B$6="Product type",SUMIFS(Data!$G:$G,Data!$F:$F,VOL!$E33,Data!$I:$I,"&gt;0",Data!$I:$I,"&lt;=13"),
""))))</f>
        <v/>
      </c>
      <c r="M33" s="7" t="str">
        <f>IF($E33="","",
IF('Sales Volume'!$B$6="Customer name",SUMIFS(Data!$G:$G,Data!$B:$B,VOL!$E33,Data!$I:$I,"&gt;52",Data!$I:$I,"&lt;=65"),
IF('Sales Volume'!$B$6="Customer location",SUMIFS(Data!$G:$G,Data!$C:$C,VOL!$E33,Data!$I:$I,"&gt;52",Data!$I:$I,"&lt;=65"),
IF('Sales Volume'!$B$6="Product type",SUMIFS(Data!$G:$G,Data!$F:$F,VOL!$E33,Data!$I:$I,"&gt;52",Data!$I:$I,"&lt;=65"),
""))))</f>
        <v/>
      </c>
      <c r="O33" s="7" t="str">
        <f>IF($E33="","",
IF('Sales Volume'!$B$6="Customer name",SUMIFS(Data!$G:$G,Data!$B:$B,VOL!$E33,Data!$I:$I,"&gt;0",Data!$I:$I,"&lt;=52"),
IF('Sales Volume'!$B$6="Customer location",SUMIFS(Data!$G:$G,Data!$C:$C,VOL!$E33,Data!$I:$I,"&gt;0",Data!$I:$I,"&lt;=52"),
IF('Sales Volume'!$B$6="Product type",SUMIFS(Data!$G:$G,Data!$F:$F,VOL!$E33,Data!$I:$I,"&gt;0",Data!$I:$I,"&lt;=52"),
""))))</f>
        <v/>
      </c>
      <c r="P33" s="7" t="str">
        <f>IF($E33="","",
IF('Sales Volume'!$B$6="Customer name",SUMIFS(Data!$G:$G,Data!$B:$B,VOL!$E33,Data!$I:$I,"&gt;52",Data!$I:$I,"&lt;=104"),
IF('Sales Volume'!$B$6="Customer location",SUMIFS(Data!$G:$G,Data!$C:$C,VOL!$E33,Data!$I:$I,"&gt;52",Data!$I:$I,"&lt;=104"),
IF('Sales Volume'!$B$6="Product type",SUMIFS(Data!$G:$G,Data!$F:$F,VOL!$E33,Data!$I:$I,"&gt;52",Data!$I:$I,"&lt;=104"),
""))))</f>
        <v/>
      </c>
    </row>
    <row r="34" spans="1:16" x14ac:dyDescent="0.35">
      <c r="A34" s="8" t="str">
        <f>IFERROR(_xlfn.RANK.EQ(F34,$F$3:$F$150,0)+COUNTIF($F$3:F34,F34)-1,"")</f>
        <v/>
      </c>
      <c r="B34" s="8" t="str">
        <f>IFERROR(_xlfn.RANK.EQ(I34,$I$3:$I$150,0)+COUNTIF($I$3:I34,I34)-1,"")</f>
        <v/>
      </c>
      <c r="C34" s="8" t="str">
        <f>IFERROR(_xlfn.RANK.EQ(L34,$L$3:$L$150,0)+COUNTIF($L$3:L34,L34)-1,"")</f>
        <v/>
      </c>
      <c r="D34" s="8" t="str">
        <f>IFERROR(_xlfn.RANK.EQ(O34,$O$3:$O$150,0)+COUNTIF($O$3:O34,O34)-1,"")</f>
        <v/>
      </c>
      <c r="E34" t="str">
        <f xml:space="preserve">
IF('Pivot fields'!$B33="(blank)","",
IF('Sales Volume'!$B$6="Customer Name",IF(NOT(OR('Pivot fields'!$B33="(blank)",'Pivot fields'!$B33="")),'Pivot fields'!$B33,""),
IF('Sales Volume'!$B$6="Customer location",IF(NOT(OR('Pivot fields'!$D33="(blank)",'Pivot fields'!$D33="")),'Pivot fields'!$D33,""),
IF('Sales Volume'!$B$6="Product type",IF(NOT(OR('Pivot fields'!$F33="(blank)",'Pivot fields'!$F33="")),'Pivot fields'!$F33,""),
""))))</f>
        <v/>
      </c>
      <c r="F34" s="7" t="str">
        <f>IF($E34="","",
IF('Sales Volume'!$B$6="Customer name",SUMIFS(Data!$G:$G,Data!$B:$B,VOL!$E34,Data!$I:$I,1),
IF('Sales Volume'!$B$6="Customer location",SUMIFS(Data!$G:$G,Data!$C:$C,VOL!$E34,Data!$I:$I,1),
IF('Sales Volume'!$B$6="Product type",SUMIFS(Data!$G:$G,Data!$F:$F,VOL!$E34,Data!$I:$I,1),
""))))</f>
        <v/>
      </c>
      <c r="G34" s="7" t="str">
        <f>IF($E34="","",
IF('Sales Volume'!$B$6="Customer name",SUMIFS(Data!$G:$G,Data!$B:$B,VOL!$E34,Data!$I:$I,53),
IF('Sales Volume'!$B$6="Customer location",SUMIFS(Data!$G:$G,Data!$C:$C,VOL!$E34,Data!$I:$I,53),
IF('Sales Volume'!$B$6="Product type",SUMIFS(Data!$G:$G,Data!$F:$F,VOL!$E34,Data!$I:$I,53),
""))))</f>
        <v/>
      </c>
      <c r="I34" s="7" t="str">
        <f>IF($E34="","",
IF('Sales Volume'!$B$6="Customer name",SUMIFS(Data!$G:$G,Data!$B:$B,VOL!$E34,Data!$I:$I,"&gt;0",Data!$I:$I,"&lt;=4"),
IF('Sales Volume'!$B$6="Customer location",SUMIFS(Data!$G:$G,Data!$C:$C,VOL!$E34,Data!$I:$I,"&gt;0",Data!$I:$I,"&lt;=4"),
IF('Sales Volume'!$B$6="Product type",SUMIFS(Data!$G:$G,Data!$F:$F,VOL!$E34,Data!$I:$I,"&gt;0",Data!$I:$I,"&lt;=4"),
""))))</f>
        <v/>
      </c>
      <c r="J34" s="7" t="str">
        <f>IF($E34="","",
IF('Sales Volume'!$B$6="Customer name",SUMIFS(Data!$G:$G,Data!$B:$B,VOL!$E34,Data!$I:$I,"&gt;52",Data!$I:$I,"&lt;=56"),
IF('Sales Volume'!$B$6="Customer location",SUMIFS(Data!$G:$G,Data!$C:$C,VOL!$E34,Data!$I:$I,"&gt;52",Data!$I:$I,"&lt;=56"),
IF('Sales Volume'!$B$6="Product type",SUMIFS(Data!$G:$G,Data!$F:$F,VOL!$E34,Data!$I:$I,"&gt;52",Data!$I:$I,"&lt;=56"),
""))))</f>
        <v/>
      </c>
      <c r="L34" s="7" t="str">
        <f>IF($E34="","",
IF('Sales Volume'!$B$6="Customer name",SUMIFS(Data!$G:$G,Data!$B:$B,VOL!$E34,Data!$I:$I,"&gt;0",Data!$I:$I,"&lt;=13"),
IF('Sales Volume'!$B$6="Customer location",SUMIFS(Data!$G:$G,Data!$C:$C,VOL!$E34,Data!$I:$I,"&gt;0",Data!$I:$I,"&lt;=13"),
IF('Sales Volume'!$B$6="Product type",SUMIFS(Data!$G:$G,Data!$F:$F,VOL!$E34,Data!$I:$I,"&gt;0",Data!$I:$I,"&lt;=13"),
""))))</f>
        <v/>
      </c>
      <c r="M34" s="7" t="str">
        <f>IF($E34="","",
IF('Sales Volume'!$B$6="Customer name",SUMIFS(Data!$G:$G,Data!$B:$B,VOL!$E34,Data!$I:$I,"&gt;52",Data!$I:$I,"&lt;=65"),
IF('Sales Volume'!$B$6="Customer location",SUMIFS(Data!$G:$G,Data!$C:$C,VOL!$E34,Data!$I:$I,"&gt;52",Data!$I:$I,"&lt;=65"),
IF('Sales Volume'!$B$6="Product type",SUMIFS(Data!$G:$G,Data!$F:$F,VOL!$E34,Data!$I:$I,"&gt;52",Data!$I:$I,"&lt;=65"),
""))))</f>
        <v/>
      </c>
      <c r="O34" s="7" t="str">
        <f>IF($E34="","",
IF('Sales Volume'!$B$6="Customer name",SUMIFS(Data!$G:$G,Data!$B:$B,VOL!$E34,Data!$I:$I,"&gt;0",Data!$I:$I,"&lt;=52"),
IF('Sales Volume'!$B$6="Customer location",SUMIFS(Data!$G:$G,Data!$C:$C,VOL!$E34,Data!$I:$I,"&gt;0",Data!$I:$I,"&lt;=52"),
IF('Sales Volume'!$B$6="Product type",SUMIFS(Data!$G:$G,Data!$F:$F,VOL!$E34,Data!$I:$I,"&gt;0",Data!$I:$I,"&lt;=52"),
""))))</f>
        <v/>
      </c>
      <c r="P34" s="7" t="str">
        <f>IF($E34="","",
IF('Sales Volume'!$B$6="Customer name",SUMIFS(Data!$G:$G,Data!$B:$B,VOL!$E34,Data!$I:$I,"&gt;52",Data!$I:$I,"&lt;=104"),
IF('Sales Volume'!$B$6="Customer location",SUMIFS(Data!$G:$G,Data!$C:$C,VOL!$E34,Data!$I:$I,"&gt;52",Data!$I:$I,"&lt;=104"),
IF('Sales Volume'!$B$6="Product type",SUMIFS(Data!$G:$G,Data!$F:$F,VOL!$E34,Data!$I:$I,"&gt;52",Data!$I:$I,"&lt;=104"),
""))))</f>
        <v/>
      </c>
    </row>
    <row r="35" spans="1:16" x14ac:dyDescent="0.35">
      <c r="A35" s="8" t="str">
        <f>IFERROR(_xlfn.RANK.EQ(F35,$F$3:$F$150,0)+COUNTIF($F$3:F35,F35)-1,"")</f>
        <v/>
      </c>
      <c r="B35" s="8" t="str">
        <f>IFERROR(_xlfn.RANK.EQ(I35,$I$3:$I$150,0)+COUNTIF($I$3:I35,I35)-1,"")</f>
        <v/>
      </c>
      <c r="C35" s="8" t="str">
        <f>IFERROR(_xlfn.RANK.EQ(L35,$L$3:$L$150,0)+COUNTIF($L$3:L35,L35)-1,"")</f>
        <v/>
      </c>
      <c r="D35" s="8" t="str">
        <f>IFERROR(_xlfn.RANK.EQ(O35,$O$3:$O$150,0)+COUNTIF($O$3:O35,O35)-1,"")</f>
        <v/>
      </c>
      <c r="E35" t="str">
        <f xml:space="preserve">
IF('Pivot fields'!$B34="(blank)","",
IF('Sales Volume'!$B$6="Customer Name",IF(NOT(OR('Pivot fields'!$B34="(blank)",'Pivot fields'!$B34="")),'Pivot fields'!$B34,""),
IF('Sales Volume'!$B$6="Customer location",IF(NOT(OR('Pivot fields'!$D34="(blank)",'Pivot fields'!$D34="")),'Pivot fields'!$D34,""),
IF('Sales Volume'!$B$6="Product type",IF(NOT(OR('Pivot fields'!$F34="(blank)",'Pivot fields'!$F34="")),'Pivot fields'!$F34,""),
""))))</f>
        <v/>
      </c>
      <c r="F35" s="7" t="str">
        <f>IF($E35="","",
IF('Sales Volume'!$B$6="Customer name",SUMIFS(Data!$G:$G,Data!$B:$B,VOL!$E35,Data!$I:$I,1),
IF('Sales Volume'!$B$6="Customer location",SUMIFS(Data!$G:$G,Data!$C:$C,VOL!$E35,Data!$I:$I,1),
IF('Sales Volume'!$B$6="Product type",SUMIFS(Data!$G:$G,Data!$F:$F,VOL!$E35,Data!$I:$I,1),
""))))</f>
        <v/>
      </c>
      <c r="G35" s="7" t="str">
        <f>IF($E35="","",
IF('Sales Volume'!$B$6="Customer name",SUMIFS(Data!$G:$G,Data!$B:$B,VOL!$E35,Data!$I:$I,53),
IF('Sales Volume'!$B$6="Customer location",SUMIFS(Data!$G:$G,Data!$C:$C,VOL!$E35,Data!$I:$I,53),
IF('Sales Volume'!$B$6="Product type",SUMIFS(Data!$G:$G,Data!$F:$F,VOL!$E35,Data!$I:$I,53),
""))))</f>
        <v/>
      </c>
      <c r="I35" s="7" t="str">
        <f>IF($E35="","",
IF('Sales Volume'!$B$6="Customer name",SUMIFS(Data!$G:$G,Data!$B:$B,VOL!$E35,Data!$I:$I,"&gt;0",Data!$I:$I,"&lt;=4"),
IF('Sales Volume'!$B$6="Customer location",SUMIFS(Data!$G:$G,Data!$C:$C,VOL!$E35,Data!$I:$I,"&gt;0",Data!$I:$I,"&lt;=4"),
IF('Sales Volume'!$B$6="Product type",SUMIFS(Data!$G:$G,Data!$F:$F,VOL!$E35,Data!$I:$I,"&gt;0",Data!$I:$I,"&lt;=4"),
""))))</f>
        <v/>
      </c>
      <c r="J35" s="7" t="str">
        <f>IF($E35="","",
IF('Sales Volume'!$B$6="Customer name",SUMIFS(Data!$G:$G,Data!$B:$B,VOL!$E35,Data!$I:$I,"&gt;52",Data!$I:$I,"&lt;=56"),
IF('Sales Volume'!$B$6="Customer location",SUMIFS(Data!$G:$G,Data!$C:$C,VOL!$E35,Data!$I:$I,"&gt;52",Data!$I:$I,"&lt;=56"),
IF('Sales Volume'!$B$6="Product type",SUMIFS(Data!$G:$G,Data!$F:$F,VOL!$E35,Data!$I:$I,"&gt;52",Data!$I:$I,"&lt;=56"),
""))))</f>
        <v/>
      </c>
      <c r="L35" s="7" t="str">
        <f>IF($E35="","",
IF('Sales Volume'!$B$6="Customer name",SUMIFS(Data!$G:$G,Data!$B:$B,VOL!$E35,Data!$I:$I,"&gt;0",Data!$I:$I,"&lt;=13"),
IF('Sales Volume'!$B$6="Customer location",SUMIFS(Data!$G:$G,Data!$C:$C,VOL!$E35,Data!$I:$I,"&gt;0",Data!$I:$I,"&lt;=13"),
IF('Sales Volume'!$B$6="Product type",SUMIFS(Data!$G:$G,Data!$F:$F,VOL!$E35,Data!$I:$I,"&gt;0",Data!$I:$I,"&lt;=13"),
""))))</f>
        <v/>
      </c>
      <c r="M35" s="7" t="str">
        <f>IF($E35="","",
IF('Sales Volume'!$B$6="Customer name",SUMIFS(Data!$G:$G,Data!$B:$B,VOL!$E35,Data!$I:$I,"&gt;52",Data!$I:$I,"&lt;=65"),
IF('Sales Volume'!$B$6="Customer location",SUMIFS(Data!$G:$G,Data!$C:$C,VOL!$E35,Data!$I:$I,"&gt;52",Data!$I:$I,"&lt;=65"),
IF('Sales Volume'!$B$6="Product type",SUMIFS(Data!$G:$G,Data!$F:$F,VOL!$E35,Data!$I:$I,"&gt;52",Data!$I:$I,"&lt;=65"),
""))))</f>
        <v/>
      </c>
      <c r="O35" s="7" t="str">
        <f>IF($E35="","",
IF('Sales Volume'!$B$6="Customer name",SUMIFS(Data!$G:$G,Data!$B:$B,VOL!$E35,Data!$I:$I,"&gt;0",Data!$I:$I,"&lt;=52"),
IF('Sales Volume'!$B$6="Customer location",SUMIFS(Data!$G:$G,Data!$C:$C,VOL!$E35,Data!$I:$I,"&gt;0",Data!$I:$I,"&lt;=52"),
IF('Sales Volume'!$B$6="Product type",SUMIFS(Data!$G:$G,Data!$F:$F,VOL!$E35,Data!$I:$I,"&gt;0",Data!$I:$I,"&lt;=52"),
""))))</f>
        <v/>
      </c>
      <c r="P35" s="7" t="str">
        <f>IF($E35="","",
IF('Sales Volume'!$B$6="Customer name",SUMIFS(Data!$G:$G,Data!$B:$B,VOL!$E35,Data!$I:$I,"&gt;52",Data!$I:$I,"&lt;=104"),
IF('Sales Volume'!$B$6="Customer location",SUMIFS(Data!$G:$G,Data!$C:$C,VOL!$E35,Data!$I:$I,"&gt;52",Data!$I:$I,"&lt;=104"),
IF('Sales Volume'!$B$6="Product type",SUMIFS(Data!$G:$G,Data!$F:$F,VOL!$E35,Data!$I:$I,"&gt;52",Data!$I:$I,"&lt;=104"),
""))))</f>
        <v/>
      </c>
    </row>
    <row r="36" spans="1:16" x14ac:dyDescent="0.35">
      <c r="A36" s="8" t="str">
        <f>IFERROR(_xlfn.RANK.EQ(F36,$F$3:$F$150,0)+COUNTIF($F$3:F36,F36)-1,"")</f>
        <v/>
      </c>
      <c r="B36" s="8" t="str">
        <f>IFERROR(_xlfn.RANK.EQ(I36,$I$3:$I$150,0)+COUNTIF($I$3:I36,I36)-1,"")</f>
        <v/>
      </c>
      <c r="C36" s="8" t="str">
        <f>IFERROR(_xlfn.RANK.EQ(L36,$L$3:$L$150,0)+COUNTIF($L$3:L36,L36)-1,"")</f>
        <v/>
      </c>
      <c r="D36" s="8" t="str">
        <f>IFERROR(_xlfn.RANK.EQ(O36,$O$3:$O$150,0)+COUNTIF($O$3:O36,O36)-1,"")</f>
        <v/>
      </c>
      <c r="E36" t="str">
        <f xml:space="preserve">
IF('Pivot fields'!$B35="(blank)","",
IF('Sales Volume'!$B$6="Customer Name",IF(NOT(OR('Pivot fields'!$B35="(blank)",'Pivot fields'!$B35="")),'Pivot fields'!$B35,""),
IF('Sales Volume'!$B$6="Customer location",IF(NOT(OR('Pivot fields'!$D35="(blank)",'Pivot fields'!$D35="")),'Pivot fields'!$D35,""),
IF('Sales Volume'!$B$6="Product type",IF(NOT(OR('Pivot fields'!$F35="(blank)",'Pivot fields'!$F35="")),'Pivot fields'!$F35,""),
""))))</f>
        <v/>
      </c>
      <c r="F36" s="7" t="str">
        <f>IF($E36="","",
IF('Sales Volume'!$B$6="Customer name",SUMIFS(Data!$G:$G,Data!$B:$B,VOL!$E36,Data!$I:$I,1),
IF('Sales Volume'!$B$6="Customer location",SUMIFS(Data!$G:$G,Data!$C:$C,VOL!$E36,Data!$I:$I,1),
IF('Sales Volume'!$B$6="Product type",SUMIFS(Data!$G:$G,Data!$F:$F,VOL!$E36,Data!$I:$I,1),
""))))</f>
        <v/>
      </c>
      <c r="G36" s="7" t="str">
        <f>IF($E36="","",
IF('Sales Volume'!$B$6="Customer name",SUMIFS(Data!$G:$G,Data!$B:$B,VOL!$E36,Data!$I:$I,53),
IF('Sales Volume'!$B$6="Customer location",SUMIFS(Data!$G:$G,Data!$C:$C,VOL!$E36,Data!$I:$I,53),
IF('Sales Volume'!$B$6="Product type",SUMIFS(Data!$G:$G,Data!$F:$F,VOL!$E36,Data!$I:$I,53),
""))))</f>
        <v/>
      </c>
      <c r="I36" s="7" t="str">
        <f>IF($E36="","",
IF('Sales Volume'!$B$6="Customer name",SUMIFS(Data!$G:$G,Data!$B:$B,VOL!$E36,Data!$I:$I,"&gt;0",Data!$I:$I,"&lt;=4"),
IF('Sales Volume'!$B$6="Customer location",SUMIFS(Data!$G:$G,Data!$C:$C,VOL!$E36,Data!$I:$I,"&gt;0",Data!$I:$I,"&lt;=4"),
IF('Sales Volume'!$B$6="Product type",SUMIFS(Data!$G:$G,Data!$F:$F,VOL!$E36,Data!$I:$I,"&gt;0",Data!$I:$I,"&lt;=4"),
""))))</f>
        <v/>
      </c>
      <c r="J36" s="7" t="str">
        <f>IF($E36="","",
IF('Sales Volume'!$B$6="Customer name",SUMIFS(Data!$G:$G,Data!$B:$B,VOL!$E36,Data!$I:$I,"&gt;52",Data!$I:$I,"&lt;=56"),
IF('Sales Volume'!$B$6="Customer location",SUMIFS(Data!$G:$G,Data!$C:$C,VOL!$E36,Data!$I:$I,"&gt;52",Data!$I:$I,"&lt;=56"),
IF('Sales Volume'!$B$6="Product type",SUMIFS(Data!$G:$G,Data!$F:$F,VOL!$E36,Data!$I:$I,"&gt;52",Data!$I:$I,"&lt;=56"),
""))))</f>
        <v/>
      </c>
      <c r="L36" s="7" t="str">
        <f>IF($E36="","",
IF('Sales Volume'!$B$6="Customer name",SUMIFS(Data!$G:$G,Data!$B:$B,VOL!$E36,Data!$I:$I,"&gt;0",Data!$I:$I,"&lt;=13"),
IF('Sales Volume'!$B$6="Customer location",SUMIFS(Data!$G:$G,Data!$C:$C,VOL!$E36,Data!$I:$I,"&gt;0",Data!$I:$I,"&lt;=13"),
IF('Sales Volume'!$B$6="Product type",SUMIFS(Data!$G:$G,Data!$F:$F,VOL!$E36,Data!$I:$I,"&gt;0",Data!$I:$I,"&lt;=13"),
""))))</f>
        <v/>
      </c>
      <c r="M36" s="7" t="str">
        <f>IF($E36="","",
IF('Sales Volume'!$B$6="Customer name",SUMIFS(Data!$G:$G,Data!$B:$B,VOL!$E36,Data!$I:$I,"&gt;52",Data!$I:$I,"&lt;=65"),
IF('Sales Volume'!$B$6="Customer location",SUMIFS(Data!$G:$G,Data!$C:$C,VOL!$E36,Data!$I:$I,"&gt;52",Data!$I:$I,"&lt;=65"),
IF('Sales Volume'!$B$6="Product type",SUMIFS(Data!$G:$G,Data!$F:$F,VOL!$E36,Data!$I:$I,"&gt;52",Data!$I:$I,"&lt;=65"),
""))))</f>
        <v/>
      </c>
      <c r="O36" s="7" t="str">
        <f>IF($E36="","",
IF('Sales Volume'!$B$6="Customer name",SUMIFS(Data!$G:$G,Data!$B:$B,VOL!$E36,Data!$I:$I,"&gt;0",Data!$I:$I,"&lt;=52"),
IF('Sales Volume'!$B$6="Customer location",SUMIFS(Data!$G:$G,Data!$C:$C,VOL!$E36,Data!$I:$I,"&gt;0",Data!$I:$I,"&lt;=52"),
IF('Sales Volume'!$B$6="Product type",SUMIFS(Data!$G:$G,Data!$F:$F,VOL!$E36,Data!$I:$I,"&gt;0",Data!$I:$I,"&lt;=52"),
""))))</f>
        <v/>
      </c>
      <c r="P36" s="7" t="str">
        <f>IF($E36="","",
IF('Sales Volume'!$B$6="Customer name",SUMIFS(Data!$G:$G,Data!$B:$B,VOL!$E36,Data!$I:$I,"&gt;52",Data!$I:$I,"&lt;=104"),
IF('Sales Volume'!$B$6="Customer location",SUMIFS(Data!$G:$G,Data!$C:$C,VOL!$E36,Data!$I:$I,"&gt;52",Data!$I:$I,"&lt;=104"),
IF('Sales Volume'!$B$6="Product type",SUMIFS(Data!$G:$G,Data!$F:$F,VOL!$E36,Data!$I:$I,"&gt;52",Data!$I:$I,"&lt;=104"),
""))))</f>
        <v/>
      </c>
    </row>
    <row r="37" spans="1:16" x14ac:dyDescent="0.35">
      <c r="A37" s="8" t="str">
        <f>IFERROR(_xlfn.RANK.EQ(F37,$F$3:$F$150,0)+COUNTIF($F$3:F37,F37)-1,"")</f>
        <v/>
      </c>
      <c r="B37" s="8" t="str">
        <f>IFERROR(_xlfn.RANK.EQ(I37,$I$3:$I$150,0)+COUNTIF($I$3:I37,I37)-1,"")</f>
        <v/>
      </c>
      <c r="C37" s="8" t="str">
        <f>IFERROR(_xlfn.RANK.EQ(L37,$L$3:$L$150,0)+COUNTIF($L$3:L37,L37)-1,"")</f>
        <v/>
      </c>
      <c r="D37" s="8" t="str">
        <f>IFERROR(_xlfn.RANK.EQ(O37,$O$3:$O$150,0)+COUNTIF($O$3:O37,O37)-1,"")</f>
        <v/>
      </c>
      <c r="E37" t="str">
        <f xml:space="preserve">
IF('Pivot fields'!$B36="(blank)","",
IF('Sales Volume'!$B$6="Customer Name",IF(NOT(OR('Pivot fields'!$B36="(blank)",'Pivot fields'!$B36="")),'Pivot fields'!$B36,""),
IF('Sales Volume'!$B$6="Customer location",IF(NOT(OR('Pivot fields'!$D36="(blank)",'Pivot fields'!$D36="")),'Pivot fields'!$D36,""),
IF('Sales Volume'!$B$6="Product type",IF(NOT(OR('Pivot fields'!$F36="(blank)",'Pivot fields'!$F36="")),'Pivot fields'!$F36,""),
""))))</f>
        <v/>
      </c>
      <c r="F37" s="7" t="str">
        <f>IF($E37="","",
IF('Sales Volume'!$B$6="Customer name",SUMIFS(Data!$G:$G,Data!$B:$B,VOL!$E37,Data!$I:$I,1),
IF('Sales Volume'!$B$6="Customer location",SUMIFS(Data!$G:$G,Data!$C:$C,VOL!$E37,Data!$I:$I,1),
IF('Sales Volume'!$B$6="Product type",SUMIFS(Data!$G:$G,Data!$F:$F,VOL!$E37,Data!$I:$I,1),
""))))</f>
        <v/>
      </c>
      <c r="G37" s="7" t="str">
        <f>IF($E37="","",
IF('Sales Volume'!$B$6="Customer name",SUMIFS(Data!$G:$G,Data!$B:$B,VOL!$E37,Data!$I:$I,53),
IF('Sales Volume'!$B$6="Customer location",SUMIFS(Data!$G:$G,Data!$C:$C,VOL!$E37,Data!$I:$I,53),
IF('Sales Volume'!$B$6="Product type",SUMIFS(Data!$G:$G,Data!$F:$F,VOL!$E37,Data!$I:$I,53),
""))))</f>
        <v/>
      </c>
      <c r="I37" s="7" t="str">
        <f>IF($E37="","",
IF('Sales Volume'!$B$6="Customer name",SUMIFS(Data!$G:$G,Data!$B:$B,VOL!$E37,Data!$I:$I,"&gt;0",Data!$I:$I,"&lt;=4"),
IF('Sales Volume'!$B$6="Customer location",SUMIFS(Data!$G:$G,Data!$C:$C,VOL!$E37,Data!$I:$I,"&gt;0",Data!$I:$I,"&lt;=4"),
IF('Sales Volume'!$B$6="Product type",SUMIFS(Data!$G:$G,Data!$F:$F,VOL!$E37,Data!$I:$I,"&gt;0",Data!$I:$I,"&lt;=4"),
""))))</f>
        <v/>
      </c>
      <c r="J37" s="7" t="str">
        <f>IF($E37="","",
IF('Sales Volume'!$B$6="Customer name",SUMIFS(Data!$G:$G,Data!$B:$B,VOL!$E37,Data!$I:$I,"&gt;52",Data!$I:$I,"&lt;=56"),
IF('Sales Volume'!$B$6="Customer location",SUMIFS(Data!$G:$G,Data!$C:$C,VOL!$E37,Data!$I:$I,"&gt;52",Data!$I:$I,"&lt;=56"),
IF('Sales Volume'!$B$6="Product type",SUMIFS(Data!$G:$G,Data!$F:$F,VOL!$E37,Data!$I:$I,"&gt;52",Data!$I:$I,"&lt;=56"),
""))))</f>
        <v/>
      </c>
      <c r="L37" s="7" t="str">
        <f>IF($E37="","",
IF('Sales Volume'!$B$6="Customer name",SUMIFS(Data!$G:$G,Data!$B:$B,VOL!$E37,Data!$I:$I,"&gt;0",Data!$I:$I,"&lt;=13"),
IF('Sales Volume'!$B$6="Customer location",SUMIFS(Data!$G:$G,Data!$C:$C,VOL!$E37,Data!$I:$I,"&gt;0",Data!$I:$I,"&lt;=13"),
IF('Sales Volume'!$B$6="Product type",SUMIFS(Data!$G:$G,Data!$F:$F,VOL!$E37,Data!$I:$I,"&gt;0",Data!$I:$I,"&lt;=13"),
""))))</f>
        <v/>
      </c>
      <c r="M37" s="7" t="str">
        <f>IF($E37="","",
IF('Sales Volume'!$B$6="Customer name",SUMIFS(Data!$G:$G,Data!$B:$B,VOL!$E37,Data!$I:$I,"&gt;52",Data!$I:$I,"&lt;=65"),
IF('Sales Volume'!$B$6="Customer location",SUMIFS(Data!$G:$G,Data!$C:$C,VOL!$E37,Data!$I:$I,"&gt;52",Data!$I:$I,"&lt;=65"),
IF('Sales Volume'!$B$6="Product type",SUMIFS(Data!$G:$G,Data!$F:$F,VOL!$E37,Data!$I:$I,"&gt;52",Data!$I:$I,"&lt;=65"),
""))))</f>
        <v/>
      </c>
      <c r="O37" s="7" t="str">
        <f>IF($E37="","",
IF('Sales Volume'!$B$6="Customer name",SUMIFS(Data!$G:$G,Data!$B:$B,VOL!$E37,Data!$I:$I,"&gt;0",Data!$I:$I,"&lt;=52"),
IF('Sales Volume'!$B$6="Customer location",SUMIFS(Data!$G:$G,Data!$C:$C,VOL!$E37,Data!$I:$I,"&gt;0",Data!$I:$I,"&lt;=52"),
IF('Sales Volume'!$B$6="Product type",SUMIFS(Data!$G:$G,Data!$F:$F,VOL!$E37,Data!$I:$I,"&gt;0",Data!$I:$I,"&lt;=52"),
""))))</f>
        <v/>
      </c>
      <c r="P37" s="7" t="str">
        <f>IF($E37="","",
IF('Sales Volume'!$B$6="Customer name",SUMIFS(Data!$G:$G,Data!$B:$B,VOL!$E37,Data!$I:$I,"&gt;52",Data!$I:$I,"&lt;=104"),
IF('Sales Volume'!$B$6="Customer location",SUMIFS(Data!$G:$G,Data!$C:$C,VOL!$E37,Data!$I:$I,"&gt;52",Data!$I:$I,"&lt;=104"),
IF('Sales Volume'!$B$6="Product type",SUMIFS(Data!$G:$G,Data!$F:$F,VOL!$E37,Data!$I:$I,"&gt;52",Data!$I:$I,"&lt;=104"),
""))))</f>
        <v/>
      </c>
    </row>
    <row r="38" spans="1:16" x14ac:dyDescent="0.35">
      <c r="A38" s="8" t="str">
        <f>IFERROR(_xlfn.RANK.EQ(F38,$F$3:$F$150,0)+COUNTIF($F$3:F38,F38)-1,"")</f>
        <v/>
      </c>
      <c r="B38" s="8" t="str">
        <f>IFERROR(_xlfn.RANK.EQ(I38,$I$3:$I$150,0)+COUNTIF($I$3:I38,I38)-1,"")</f>
        <v/>
      </c>
      <c r="C38" s="8" t="str">
        <f>IFERROR(_xlfn.RANK.EQ(L38,$L$3:$L$150,0)+COUNTIF($L$3:L38,L38)-1,"")</f>
        <v/>
      </c>
      <c r="D38" s="8" t="str">
        <f>IFERROR(_xlfn.RANK.EQ(O38,$O$3:$O$150,0)+COUNTIF($O$3:O38,O38)-1,"")</f>
        <v/>
      </c>
      <c r="E38" t="str">
        <f xml:space="preserve">
IF('Pivot fields'!$B37="(blank)","",
IF('Sales Volume'!$B$6="Customer Name",IF(NOT(OR('Pivot fields'!$B37="(blank)",'Pivot fields'!$B37="")),'Pivot fields'!$B37,""),
IF('Sales Volume'!$B$6="Customer location",IF(NOT(OR('Pivot fields'!$D37="(blank)",'Pivot fields'!$D37="")),'Pivot fields'!$D37,""),
IF('Sales Volume'!$B$6="Product type",IF(NOT(OR('Pivot fields'!$F37="(blank)",'Pivot fields'!$F37="")),'Pivot fields'!$F37,""),
""))))</f>
        <v/>
      </c>
      <c r="F38" s="7" t="str">
        <f>IF($E38="","",
IF('Sales Volume'!$B$6="Customer name",SUMIFS(Data!$G:$G,Data!$B:$B,VOL!$E38,Data!$I:$I,1),
IF('Sales Volume'!$B$6="Customer location",SUMIFS(Data!$G:$G,Data!$C:$C,VOL!$E38,Data!$I:$I,1),
IF('Sales Volume'!$B$6="Product type",SUMIFS(Data!$G:$G,Data!$F:$F,VOL!$E38,Data!$I:$I,1),
""))))</f>
        <v/>
      </c>
      <c r="G38" s="7" t="str">
        <f>IF($E38="","",
IF('Sales Volume'!$B$6="Customer name",SUMIFS(Data!$G:$G,Data!$B:$B,VOL!$E38,Data!$I:$I,53),
IF('Sales Volume'!$B$6="Customer location",SUMIFS(Data!$G:$G,Data!$C:$C,VOL!$E38,Data!$I:$I,53),
IF('Sales Volume'!$B$6="Product type",SUMIFS(Data!$G:$G,Data!$F:$F,VOL!$E38,Data!$I:$I,53),
""))))</f>
        <v/>
      </c>
      <c r="I38" s="7" t="str">
        <f>IF($E38="","",
IF('Sales Volume'!$B$6="Customer name",SUMIFS(Data!$G:$G,Data!$B:$B,VOL!$E38,Data!$I:$I,"&gt;0",Data!$I:$I,"&lt;=4"),
IF('Sales Volume'!$B$6="Customer location",SUMIFS(Data!$G:$G,Data!$C:$C,VOL!$E38,Data!$I:$I,"&gt;0",Data!$I:$I,"&lt;=4"),
IF('Sales Volume'!$B$6="Product type",SUMIFS(Data!$G:$G,Data!$F:$F,VOL!$E38,Data!$I:$I,"&gt;0",Data!$I:$I,"&lt;=4"),
""))))</f>
        <v/>
      </c>
      <c r="J38" s="7" t="str">
        <f>IF($E38="","",
IF('Sales Volume'!$B$6="Customer name",SUMIFS(Data!$G:$G,Data!$B:$B,VOL!$E38,Data!$I:$I,"&gt;52",Data!$I:$I,"&lt;=56"),
IF('Sales Volume'!$B$6="Customer location",SUMIFS(Data!$G:$G,Data!$C:$C,VOL!$E38,Data!$I:$I,"&gt;52",Data!$I:$I,"&lt;=56"),
IF('Sales Volume'!$B$6="Product type",SUMIFS(Data!$G:$G,Data!$F:$F,VOL!$E38,Data!$I:$I,"&gt;52",Data!$I:$I,"&lt;=56"),
""))))</f>
        <v/>
      </c>
      <c r="L38" s="7" t="str">
        <f>IF($E38="","",
IF('Sales Volume'!$B$6="Customer name",SUMIFS(Data!$G:$G,Data!$B:$B,VOL!$E38,Data!$I:$I,"&gt;0",Data!$I:$I,"&lt;=13"),
IF('Sales Volume'!$B$6="Customer location",SUMIFS(Data!$G:$G,Data!$C:$C,VOL!$E38,Data!$I:$I,"&gt;0",Data!$I:$I,"&lt;=13"),
IF('Sales Volume'!$B$6="Product type",SUMIFS(Data!$G:$G,Data!$F:$F,VOL!$E38,Data!$I:$I,"&gt;0",Data!$I:$I,"&lt;=13"),
""))))</f>
        <v/>
      </c>
      <c r="M38" s="7" t="str">
        <f>IF($E38="","",
IF('Sales Volume'!$B$6="Customer name",SUMIFS(Data!$G:$G,Data!$B:$B,VOL!$E38,Data!$I:$I,"&gt;52",Data!$I:$I,"&lt;=65"),
IF('Sales Volume'!$B$6="Customer location",SUMIFS(Data!$G:$G,Data!$C:$C,VOL!$E38,Data!$I:$I,"&gt;52",Data!$I:$I,"&lt;=65"),
IF('Sales Volume'!$B$6="Product type",SUMIFS(Data!$G:$G,Data!$F:$F,VOL!$E38,Data!$I:$I,"&gt;52",Data!$I:$I,"&lt;=65"),
""))))</f>
        <v/>
      </c>
      <c r="O38" s="7" t="str">
        <f>IF($E38="","",
IF('Sales Volume'!$B$6="Customer name",SUMIFS(Data!$G:$G,Data!$B:$B,VOL!$E38,Data!$I:$I,"&gt;0",Data!$I:$I,"&lt;=52"),
IF('Sales Volume'!$B$6="Customer location",SUMIFS(Data!$G:$G,Data!$C:$C,VOL!$E38,Data!$I:$I,"&gt;0",Data!$I:$I,"&lt;=52"),
IF('Sales Volume'!$B$6="Product type",SUMIFS(Data!$G:$G,Data!$F:$F,VOL!$E38,Data!$I:$I,"&gt;0",Data!$I:$I,"&lt;=52"),
""))))</f>
        <v/>
      </c>
      <c r="P38" s="7" t="str">
        <f>IF($E38="","",
IF('Sales Volume'!$B$6="Customer name",SUMIFS(Data!$G:$G,Data!$B:$B,VOL!$E38,Data!$I:$I,"&gt;52",Data!$I:$I,"&lt;=104"),
IF('Sales Volume'!$B$6="Customer location",SUMIFS(Data!$G:$G,Data!$C:$C,VOL!$E38,Data!$I:$I,"&gt;52",Data!$I:$I,"&lt;=104"),
IF('Sales Volume'!$B$6="Product type",SUMIFS(Data!$G:$G,Data!$F:$F,VOL!$E38,Data!$I:$I,"&gt;52",Data!$I:$I,"&lt;=104"),
""))))</f>
        <v/>
      </c>
    </row>
    <row r="39" spans="1:16" x14ac:dyDescent="0.35">
      <c r="A39" s="8" t="str">
        <f>IFERROR(_xlfn.RANK.EQ(F39,$F$3:$F$150,0)+COUNTIF($F$3:F39,F39)-1,"")</f>
        <v/>
      </c>
      <c r="B39" s="8" t="str">
        <f>IFERROR(_xlfn.RANK.EQ(I39,$I$3:$I$150,0)+COUNTIF($I$3:I39,I39)-1,"")</f>
        <v/>
      </c>
      <c r="C39" s="8" t="str">
        <f>IFERROR(_xlfn.RANK.EQ(L39,$L$3:$L$150,0)+COUNTIF($L$3:L39,L39)-1,"")</f>
        <v/>
      </c>
      <c r="D39" s="8" t="str">
        <f>IFERROR(_xlfn.RANK.EQ(O39,$O$3:$O$150,0)+COUNTIF($O$3:O39,O39)-1,"")</f>
        <v/>
      </c>
      <c r="E39" t="str">
        <f xml:space="preserve">
IF('Pivot fields'!$B38="(blank)","",
IF('Sales Volume'!$B$6="Customer Name",IF(NOT(OR('Pivot fields'!$B38="(blank)",'Pivot fields'!$B38="")),'Pivot fields'!$B38,""),
IF('Sales Volume'!$B$6="Customer location",IF(NOT(OR('Pivot fields'!$D38="(blank)",'Pivot fields'!$D38="")),'Pivot fields'!$D38,""),
IF('Sales Volume'!$B$6="Product type",IF(NOT(OR('Pivot fields'!$F38="(blank)",'Pivot fields'!$F38="")),'Pivot fields'!$F38,""),
""))))</f>
        <v/>
      </c>
      <c r="F39" s="7" t="str">
        <f>IF($E39="","",
IF('Sales Volume'!$B$6="Customer name",SUMIFS(Data!$G:$G,Data!$B:$B,VOL!$E39,Data!$I:$I,1),
IF('Sales Volume'!$B$6="Customer location",SUMIFS(Data!$G:$G,Data!$C:$C,VOL!$E39,Data!$I:$I,1),
IF('Sales Volume'!$B$6="Product type",SUMIFS(Data!$G:$G,Data!$F:$F,VOL!$E39,Data!$I:$I,1),
""))))</f>
        <v/>
      </c>
      <c r="G39" s="7" t="str">
        <f>IF($E39="","",
IF('Sales Volume'!$B$6="Customer name",SUMIFS(Data!$G:$G,Data!$B:$B,VOL!$E39,Data!$I:$I,53),
IF('Sales Volume'!$B$6="Customer location",SUMIFS(Data!$G:$G,Data!$C:$C,VOL!$E39,Data!$I:$I,53),
IF('Sales Volume'!$B$6="Product type",SUMIFS(Data!$G:$G,Data!$F:$F,VOL!$E39,Data!$I:$I,53),
""))))</f>
        <v/>
      </c>
      <c r="I39" s="7" t="str">
        <f>IF($E39="","",
IF('Sales Volume'!$B$6="Customer name",SUMIFS(Data!$G:$G,Data!$B:$B,VOL!$E39,Data!$I:$I,"&gt;0",Data!$I:$I,"&lt;=4"),
IF('Sales Volume'!$B$6="Customer location",SUMIFS(Data!$G:$G,Data!$C:$C,VOL!$E39,Data!$I:$I,"&gt;0",Data!$I:$I,"&lt;=4"),
IF('Sales Volume'!$B$6="Product type",SUMIFS(Data!$G:$G,Data!$F:$F,VOL!$E39,Data!$I:$I,"&gt;0",Data!$I:$I,"&lt;=4"),
""))))</f>
        <v/>
      </c>
      <c r="J39" s="7" t="str">
        <f>IF($E39="","",
IF('Sales Volume'!$B$6="Customer name",SUMIFS(Data!$G:$G,Data!$B:$B,VOL!$E39,Data!$I:$I,"&gt;52",Data!$I:$I,"&lt;=56"),
IF('Sales Volume'!$B$6="Customer location",SUMIFS(Data!$G:$G,Data!$C:$C,VOL!$E39,Data!$I:$I,"&gt;52",Data!$I:$I,"&lt;=56"),
IF('Sales Volume'!$B$6="Product type",SUMIFS(Data!$G:$G,Data!$F:$F,VOL!$E39,Data!$I:$I,"&gt;52",Data!$I:$I,"&lt;=56"),
""))))</f>
        <v/>
      </c>
      <c r="L39" s="7" t="str">
        <f>IF($E39="","",
IF('Sales Volume'!$B$6="Customer name",SUMIFS(Data!$G:$G,Data!$B:$B,VOL!$E39,Data!$I:$I,"&gt;0",Data!$I:$I,"&lt;=13"),
IF('Sales Volume'!$B$6="Customer location",SUMIFS(Data!$G:$G,Data!$C:$C,VOL!$E39,Data!$I:$I,"&gt;0",Data!$I:$I,"&lt;=13"),
IF('Sales Volume'!$B$6="Product type",SUMIFS(Data!$G:$G,Data!$F:$F,VOL!$E39,Data!$I:$I,"&gt;0",Data!$I:$I,"&lt;=13"),
""))))</f>
        <v/>
      </c>
      <c r="M39" s="7" t="str">
        <f>IF($E39="","",
IF('Sales Volume'!$B$6="Customer name",SUMIFS(Data!$G:$G,Data!$B:$B,VOL!$E39,Data!$I:$I,"&gt;52",Data!$I:$I,"&lt;=65"),
IF('Sales Volume'!$B$6="Customer location",SUMIFS(Data!$G:$G,Data!$C:$C,VOL!$E39,Data!$I:$I,"&gt;52",Data!$I:$I,"&lt;=65"),
IF('Sales Volume'!$B$6="Product type",SUMIFS(Data!$G:$G,Data!$F:$F,VOL!$E39,Data!$I:$I,"&gt;52",Data!$I:$I,"&lt;=65"),
""))))</f>
        <v/>
      </c>
      <c r="O39" s="7" t="str">
        <f>IF($E39="","",
IF('Sales Volume'!$B$6="Customer name",SUMIFS(Data!$G:$G,Data!$B:$B,VOL!$E39,Data!$I:$I,"&gt;0",Data!$I:$I,"&lt;=52"),
IF('Sales Volume'!$B$6="Customer location",SUMIFS(Data!$G:$G,Data!$C:$C,VOL!$E39,Data!$I:$I,"&gt;0",Data!$I:$I,"&lt;=52"),
IF('Sales Volume'!$B$6="Product type",SUMIFS(Data!$G:$G,Data!$F:$F,VOL!$E39,Data!$I:$I,"&gt;0",Data!$I:$I,"&lt;=52"),
""))))</f>
        <v/>
      </c>
      <c r="P39" s="7" t="str">
        <f>IF($E39="","",
IF('Sales Volume'!$B$6="Customer name",SUMIFS(Data!$G:$G,Data!$B:$B,VOL!$E39,Data!$I:$I,"&gt;52",Data!$I:$I,"&lt;=104"),
IF('Sales Volume'!$B$6="Customer location",SUMIFS(Data!$G:$G,Data!$C:$C,VOL!$E39,Data!$I:$I,"&gt;52",Data!$I:$I,"&lt;=104"),
IF('Sales Volume'!$B$6="Product type",SUMIFS(Data!$G:$G,Data!$F:$F,VOL!$E39,Data!$I:$I,"&gt;52",Data!$I:$I,"&lt;=104"),
""))))</f>
        <v/>
      </c>
    </row>
    <row r="40" spans="1:16" x14ac:dyDescent="0.35">
      <c r="A40" s="8" t="str">
        <f>IFERROR(_xlfn.RANK.EQ(F40,$F$3:$F$150,0)+COUNTIF($F$3:F40,F40)-1,"")</f>
        <v/>
      </c>
      <c r="B40" s="8" t="str">
        <f>IFERROR(_xlfn.RANK.EQ(I40,$I$3:$I$150,0)+COUNTIF($I$3:I40,I40)-1,"")</f>
        <v/>
      </c>
      <c r="C40" s="8" t="str">
        <f>IFERROR(_xlfn.RANK.EQ(L40,$L$3:$L$150,0)+COUNTIF($L$3:L40,L40)-1,"")</f>
        <v/>
      </c>
      <c r="D40" s="8" t="str">
        <f>IFERROR(_xlfn.RANK.EQ(O40,$O$3:$O$150,0)+COUNTIF($O$3:O40,O40)-1,"")</f>
        <v/>
      </c>
      <c r="E40" t="str">
        <f xml:space="preserve">
IF('Pivot fields'!$B39="(blank)","",
IF('Sales Volume'!$B$6="Customer Name",IF(NOT(OR('Pivot fields'!$B39="(blank)",'Pivot fields'!$B39="")),'Pivot fields'!$B39,""),
IF('Sales Volume'!$B$6="Customer location",IF(NOT(OR('Pivot fields'!$D39="(blank)",'Pivot fields'!$D39="")),'Pivot fields'!$D39,""),
IF('Sales Volume'!$B$6="Product type",IF(NOT(OR('Pivot fields'!$F39="(blank)",'Pivot fields'!$F39="")),'Pivot fields'!$F39,""),
""))))</f>
        <v/>
      </c>
      <c r="F40" s="7" t="str">
        <f>IF($E40="","",
IF('Sales Volume'!$B$6="Customer name",SUMIFS(Data!$G:$G,Data!$B:$B,VOL!$E40,Data!$I:$I,1),
IF('Sales Volume'!$B$6="Customer location",SUMIFS(Data!$G:$G,Data!$C:$C,VOL!$E40,Data!$I:$I,1),
IF('Sales Volume'!$B$6="Product type",SUMIFS(Data!$G:$G,Data!$F:$F,VOL!$E40,Data!$I:$I,1),
""))))</f>
        <v/>
      </c>
      <c r="G40" s="7" t="str">
        <f>IF($E40="","",
IF('Sales Volume'!$B$6="Customer name",SUMIFS(Data!$G:$G,Data!$B:$B,VOL!$E40,Data!$I:$I,53),
IF('Sales Volume'!$B$6="Customer location",SUMIFS(Data!$G:$G,Data!$C:$C,VOL!$E40,Data!$I:$I,53),
IF('Sales Volume'!$B$6="Product type",SUMIFS(Data!$G:$G,Data!$F:$F,VOL!$E40,Data!$I:$I,53),
""))))</f>
        <v/>
      </c>
      <c r="I40" s="7" t="str">
        <f>IF($E40="","",
IF('Sales Volume'!$B$6="Customer name",SUMIFS(Data!$G:$G,Data!$B:$B,VOL!$E40,Data!$I:$I,"&gt;0",Data!$I:$I,"&lt;=4"),
IF('Sales Volume'!$B$6="Customer location",SUMIFS(Data!$G:$G,Data!$C:$C,VOL!$E40,Data!$I:$I,"&gt;0",Data!$I:$I,"&lt;=4"),
IF('Sales Volume'!$B$6="Product type",SUMIFS(Data!$G:$G,Data!$F:$F,VOL!$E40,Data!$I:$I,"&gt;0",Data!$I:$I,"&lt;=4"),
""))))</f>
        <v/>
      </c>
      <c r="J40" s="7" t="str">
        <f>IF($E40="","",
IF('Sales Volume'!$B$6="Customer name",SUMIFS(Data!$G:$G,Data!$B:$B,VOL!$E40,Data!$I:$I,"&gt;52",Data!$I:$I,"&lt;=56"),
IF('Sales Volume'!$B$6="Customer location",SUMIFS(Data!$G:$G,Data!$C:$C,VOL!$E40,Data!$I:$I,"&gt;52",Data!$I:$I,"&lt;=56"),
IF('Sales Volume'!$B$6="Product type",SUMIFS(Data!$G:$G,Data!$F:$F,VOL!$E40,Data!$I:$I,"&gt;52",Data!$I:$I,"&lt;=56"),
""))))</f>
        <v/>
      </c>
      <c r="L40" s="7" t="str">
        <f>IF($E40="","",
IF('Sales Volume'!$B$6="Customer name",SUMIFS(Data!$G:$G,Data!$B:$B,VOL!$E40,Data!$I:$I,"&gt;0",Data!$I:$I,"&lt;=13"),
IF('Sales Volume'!$B$6="Customer location",SUMIFS(Data!$G:$G,Data!$C:$C,VOL!$E40,Data!$I:$I,"&gt;0",Data!$I:$I,"&lt;=13"),
IF('Sales Volume'!$B$6="Product type",SUMIFS(Data!$G:$G,Data!$F:$F,VOL!$E40,Data!$I:$I,"&gt;0",Data!$I:$I,"&lt;=13"),
""))))</f>
        <v/>
      </c>
      <c r="M40" s="7" t="str">
        <f>IF($E40="","",
IF('Sales Volume'!$B$6="Customer name",SUMIFS(Data!$G:$G,Data!$B:$B,VOL!$E40,Data!$I:$I,"&gt;52",Data!$I:$I,"&lt;=65"),
IF('Sales Volume'!$B$6="Customer location",SUMIFS(Data!$G:$G,Data!$C:$C,VOL!$E40,Data!$I:$I,"&gt;52",Data!$I:$I,"&lt;=65"),
IF('Sales Volume'!$B$6="Product type",SUMIFS(Data!$G:$G,Data!$F:$F,VOL!$E40,Data!$I:$I,"&gt;52",Data!$I:$I,"&lt;=65"),
""))))</f>
        <v/>
      </c>
      <c r="O40" s="7" t="str">
        <f>IF($E40="","",
IF('Sales Volume'!$B$6="Customer name",SUMIFS(Data!$G:$G,Data!$B:$B,VOL!$E40,Data!$I:$I,"&gt;0",Data!$I:$I,"&lt;=52"),
IF('Sales Volume'!$B$6="Customer location",SUMIFS(Data!$G:$G,Data!$C:$C,VOL!$E40,Data!$I:$I,"&gt;0",Data!$I:$I,"&lt;=52"),
IF('Sales Volume'!$B$6="Product type",SUMIFS(Data!$G:$G,Data!$F:$F,VOL!$E40,Data!$I:$I,"&gt;0",Data!$I:$I,"&lt;=52"),
""))))</f>
        <v/>
      </c>
      <c r="P40" s="7" t="str">
        <f>IF($E40="","",
IF('Sales Volume'!$B$6="Customer name",SUMIFS(Data!$G:$G,Data!$B:$B,VOL!$E40,Data!$I:$I,"&gt;52",Data!$I:$I,"&lt;=104"),
IF('Sales Volume'!$B$6="Customer location",SUMIFS(Data!$G:$G,Data!$C:$C,VOL!$E40,Data!$I:$I,"&gt;52",Data!$I:$I,"&lt;=104"),
IF('Sales Volume'!$B$6="Product type",SUMIFS(Data!$G:$G,Data!$F:$F,VOL!$E40,Data!$I:$I,"&gt;52",Data!$I:$I,"&lt;=104"),
""))))</f>
        <v/>
      </c>
    </row>
    <row r="41" spans="1:16" x14ac:dyDescent="0.35">
      <c r="A41" s="8" t="str">
        <f>IFERROR(_xlfn.RANK.EQ(F41,$F$3:$F$150,0)+COUNTIF($F$3:F41,F41)-1,"")</f>
        <v/>
      </c>
      <c r="B41" s="8" t="str">
        <f>IFERROR(_xlfn.RANK.EQ(I41,$I$3:$I$150,0)+COUNTIF($I$3:I41,I41)-1,"")</f>
        <v/>
      </c>
      <c r="C41" s="8" t="str">
        <f>IFERROR(_xlfn.RANK.EQ(L41,$L$3:$L$150,0)+COUNTIF($L$3:L41,L41)-1,"")</f>
        <v/>
      </c>
      <c r="D41" s="8" t="str">
        <f>IFERROR(_xlfn.RANK.EQ(O41,$O$3:$O$150,0)+COUNTIF($O$3:O41,O41)-1,"")</f>
        <v/>
      </c>
      <c r="E41" t="str">
        <f xml:space="preserve">
IF('Pivot fields'!$B40="(blank)","",
IF('Sales Volume'!$B$6="Customer Name",IF(NOT(OR('Pivot fields'!$B40="(blank)",'Pivot fields'!$B40="")),'Pivot fields'!$B40,""),
IF('Sales Volume'!$B$6="Customer location",IF(NOT(OR('Pivot fields'!$D40="(blank)",'Pivot fields'!$D40="")),'Pivot fields'!$D40,""),
IF('Sales Volume'!$B$6="Product type",IF(NOT(OR('Pivot fields'!$F40="(blank)",'Pivot fields'!$F40="")),'Pivot fields'!$F40,""),
""))))</f>
        <v/>
      </c>
      <c r="F41" s="7" t="str">
        <f>IF($E41="","",
IF('Sales Volume'!$B$6="Customer name",SUMIFS(Data!$G:$G,Data!$B:$B,VOL!$E41,Data!$I:$I,1),
IF('Sales Volume'!$B$6="Customer location",SUMIFS(Data!$G:$G,Data!$C:$C,VOL!$E41,Data!$I:$I,1),
IF('Sales Volume'!$B$6="Product type",SUMIFS(Data!$G:$G,Data!$F:$F,VOL!$E41,Data!$I:$I,1),
""))))</f>
        <v/>
      </c>
      <c r="G41" s="7" t="str">
        <f>IF($E41="","",
IF('Sales Volume'!$B$6="Customer name",SUMIFS(Data!$G:$G,Data!$B:$B,VOL!$E41,Data!$I:$I,53),
IF('Sales Volume'!$B$6="Customer location",SUMIFS(Data!$G:$G,Data!$C:$C,VOL!$E41,Data!$I:$I,53),
IF('Sales Volume'!$B$6="Product type",SUMIFS(Data!$G:$G,Data!$F:$F,VOL!$E41,Data!$I:$I,53),
""))))</f>
        <v/>
      </c>
      <c r="I41" s="7" t="str">
        <f>IF($E41="","",
IF('Sales Volume'!$B$6="Customer name",SUMIFS(Data!$G:$G,Data!$B:$B,VOL!$E41,Data!$I:$I,"&gt;0",Data!$I:$I,"&lt;=4"),
IF('Sales Volume'!$B$6="Customer location",SUMIFS(Data!$G:$G,Data!$C:$C,VOL!$E41,Data!$I:$I,"&gt;0",Data!$I:$I,"&lt;=4"),
IF('Sales Volume'!$B$6="Product type",SUMIFS(Data!$G:$G,Data!$F:$F,VOL!$E41,Data!$I:$I,"&gt;0",Data!$I:$I,"&lt;=4"),
""))))</f>
        <v/>
      </c>
      <c r="J41" s="7" t="str">
        <f>IF($E41="","",
IF('Sales Volume'!$B$6="Customer name",SUMIFS(Data!$G:$G,Data!$B:$B,VOL!$E41,Data!$I:$I,"&gt;52",Data!$I:$I,"&lt;=56"),
IF('Sales Volume'!$B$6="Customer location",SUMIFS(Data!$G:$G,Data!$C:$C,VOL!$E41,Data!$I:$I,"&gt;52",Data!$I:$I,"&lt;=56"),
IF('Sales Volume'!$B$6="Product type",SUMIFS(Data!$G:$G,Data!$F:$F,VOL!$E41,Data!$I:$I,"&gt;52",Data!$I:$I,"&lt;=56"),
""))))</f>
        <v/>
      </c>
      <c r="L41" s="7" t="str">
        <f>IF($E41="","",
IF('Sales Volume'!$B$6="Customer name",SUMIFS(Data!$G:$G,Data!$B:$B,VOL!$E41,Data!$I:$I,"&gt;0",Data!$I:$I,"&lt;=13"),
IF('Sales Volume'!$B$6="Customer location",SUMIFS(Data!$G:$G,Data!$C:$C,VOL!$E41,Data!$I:$I,"&gt;0",Data!$I:$I,"&lt;=13"),
IF('Sales Volume'!$B$6="Product type",SUMIFS(Data!$G:$G,Data!$F:$F,VOL!$E41,Data!$I:$I,"&gt;0",Data!$I:$I,"&lt;=13"),
""))))</f>
        <v/>
      </c>
      <c r="M41" s="7" t="str">
        <f>IF($E41="","",
IF('Sales Volume'!$B$6="Customer name",SUMIFS(Data!$G:$G,Data!$B:$B,VOL!$E41,Data!$I:$I,"&gt;52",Data!$I:$I,"&lt;=65"),
IF('Sales Volume'!$B$6="Customer location",SUMIFS(Data!$G:$G,Data!$C:$C,VOL!$E41,Data!$I:$I,"&gt;52",Data!$I:$I,"&lt;=65"),
IF('Sales Volume'!$B$6="Product type",SUMIFS(Data!$G:$G,Data!$F:$F,VOL!$E41,Data!$I:$I,"&gt;52",Data!$I:$I,"&lt;=65"),
""))))</f>
        <v/>
      </c>
      <c r="O41" s="7" t="str">
        <f>IF($E41="","",
IF('Sales Volume'!$B$6="Customer name",SUMIFS(Data!$G:$G,Data!$B:$B,VOL!$E41,Data!$I:$I,"&gt;0",Data!$I:$I,"&lt;=52"),
IF('Sales Volume'!$B$6="Customer location",SUMIFS(Data!$G:$G,Data!$C:$C,VOL!$E41,Data!$I:$I,"&gt;0",Data!$I:$I,"&lt;=52"),
IF('Sales Volume'!$B$6="Product type",SUMIFS(Data!$G:$G,Data!$F:$F,VOL!$E41,Data!$I:$I,"&gt;0",Data!$I:$I,"&lt;=52"),
""))))</f>
        <v/>
      </c>
      <c r="P41" s="7" t="str">
        <f>IF($E41="","",
IF('Sales Volume'!$B$6="Customer name",SUMIFS(Data!$G:$G,Data!$B:$B,VOL!$E41,Data!$I:$I,"&gt;52",Data!$I:$I,"&lt;=104"),
IF('Sales Volume'!$B$6="Customer location",SUMIFS(Data!$G:$G,Data!$C:$C,VOL!$E41,Data!$I:$I,"&gt;52",Data!$I:$I,"&lt;=104"),
IF('Sales Volume'!$B$6="Product type",SUMIFS(Data!$G:$G,Data!$F:$F,VOL!$E41,Data!$I:$I,"&gt;52",Data!$I:$I,"&lt;=104"),
""))))</f>
        <v/>
      </c>
    </row>
    <row r="42" spans="1:16" x14ac:dyDescent="0.35">
      <c r="A42" s="8" t="str">
        <f>IFERROR(_xlfn.RANK.EQ(F42,$F$3:$F$150,0)+COUNTIF($F$3:F42,F42)-1,"")</f>
        <v/>
      </c>
      <c r="B42" s="8" t="str">
        <f>IFERROR(_xlfn.RANK.EQ(I42,$I$3:$I$150,0)+COUNTIF($I$3:I42,I42)-1,"")</f>
        <v/>
      </c>
      <c r="C42" s="8" t="str">
        <f>IFERROR(_xlfn.RANK.EQ(L42,$L$3:$L$150,0)+COUNTIF($L$3:L42,L42)-1,"")</f>
        <v/>
      </c>
      <c r="D42" s="8" t="str">
        <f>IFERROR(_xlfn.RANK.EQ(O42,$O$3:$O$150,0)+COUNTIF($O$3:O42,O42)-1,"")</f>
        <v/>
      </c>
      <c r="E42" t="str">
        <f xml:space="preserve">
IF('Pivot fields'!$B41="(blank)","",
IF('Sales Volume'!$B$6="Customer Name",IF(NOT(OR('Pivot fields'!$B41="(blank)",'Pivot fields'!$B41="")),'Pivot fields'!$B41,""),
IF('Sales Volume'!$B$6="Customer location",IF(NOT(OR('Pivot fields'!$D41="(blank)",'Pivot fields'!$D41="")),'Pivot fields'!$D41,""),
IF('Sales Volume'!$B$6="Product type",IF(NOT(OR('Pivot fields'!$F41="(blank)",'Pivot fields'!$F41="")),'Pivot fields'!$F41,""),
""))))</f>
        <v/>
      </c>
      <c r="F42" s="7" t="str">
        <f>IF($E42="","",
IF('Sales Volume'!$B$6="Customer name",SUMIFS(Data!$G:$G,Data!$B:$B,VOL!$E42,Data!$I:$I,1),
IF('Sales Volume'!$B$6="Customer location",SUMIFS(Data!$G:$G,Data!$C:$C,VOL!$E42,Data!$I:$I,1),
IF('Sales Volume'!$B$6="Product type",SUMIFS(Data!$G:$G,Data!$F:$F,VOL!$E42,Data!$I:$I,1),
""))))</f>
        <v/>
      </c>
      <c r="G42" s="7" t="str">
        <f>IF($E42="","",
IF('Sales Volume'!$B$6="Customer name",SUMIFS(Data!$G:$G,Data!$B:$B,VOL!$E42,Data!$I:$I,53),
IF('Sales Volume'!$B$6="Customer location",SUMIFS(Data!$G:$G,Data!$C:$C,VOL!$E42,Data!$I:$I,53),
IF('Sales Volume'!$B$6="Product type",SUMIFS(Data!$G:$G,Data!$F:$F,VOL!$E42,Data!$I:$I,53),
""))))</f>
        <v/>
      </c>
      <c r="I42" s="7" t="str">
        <f>IF($E42="","",
IF('Sales Volume'!$B$6="Customer name",SUMIFS(Data!$G:$G,Data!$B:$B,VOL!$E42,Data!$I:$I,"&gt;0",Data!$I:$I,"&lt;=4"),
IF('Sales Volume'!$B$6="Customer location",SUMIFS(Data!$G:$G,Data!$C:$C,VOL!$E42,Data!$I:$I,"&gt;0",Data!$I:$I,"&lt;=4"),
IF('Sales Volume'!$B$6="Product type",SUMIFS(Data!$G:$G,Data!$F:$F,VOL!$E42,Data!$I:$I,"&gt;0",Data!$I:$I,"&lt;=4"),
""))))</f>
        <v/>
      </c>
      <c r="J42" s="7" t="str">
        <f>IF($E42="","",
IF('Sales Volume'!$B$6="Customer name",SUMIFS(Data!$G:$G,Data!$B:$B,VOL!$E42,Data!$I:$I,"&gt;52",Data!$I:$I,"&lt;=56"),
IF('Sales Volume'!$B$6="Customer location",SUMIFS(Data!$G:$G,Data!$C:$C,VOL!$E42,Data!$I:$I,"&gt;52",Data!$I:$I,"&lt;=56"),
IF('Sales Volume'!$B$6="Product type",SUMIFS(Data!$G:$G,Data!$F:$F,VOL!$E42,Data!$I:$I,"&gt;52",Data!$I:$I,"&lt;=56"),
""))))</f>
        <v/>
      </c>
      <c r="L42" s="7" t="str">
        <f>IF($E42="","",
IF('Sales Volume'!$B$6="Customer name",SUMIFS(Data!$G:$G,Data!$B:$B,VOL!$E42,Data!$I:$I,"&gt;0",Data!$I:$I,"&lt;=13"),
IF('Sales Volume'!$B$6="Customer location",SUMIFS(Data!$G:$G,Data!$C:$C,VOL!$E42,Data!$I:$I,"&gt;0",Data!$I:$I,"&lt;=13"),
IF('Sales Volume'!$B$6="Product type",SUMIFS(Data!$G:$G,Data!$F:$F,VOL!$E42,Data!$I:$I,"&gt;0",Data!$I:$I,"&lt;=13"),
""))))</f>
        <v/>
      </c>
      <c r="M42" s="7" t="str">
        <f>IF($E42="","",
IF('Sales Volume'!$B$6="Customer name",SUMIFS(Data!$G:$G,Data!$B:$B,VOL!$E42,Data!$I:$I,"&gt;52",Data!$I:$I,"&lt;=65"),
IF('Sales Volume'!$B$6="Customer location",SUMIFS(Data!$G:$G,Data!$C:$C,VOL!$E42,Data!$I:$I,"&gt;52",Data!$I:$I,"&lt;=65"),
IF('Sales Volume'!$B$6="Product type",SUMIFS(Data!$G:$G,Data!$F:$F,VOL!$E42,Data!$I:$I,"&gt;52",Data!$I:$I,"&lt;=65"),
""))))</f>
        <v/>
      </c>
      <c r="O42" s="7" t="str">
        <f>IF($E42="","",
IF('Sales Volume'!$B$6="Customer name",SUMIFS(Data!$G:$G,Data!$B:$B,VOL!$E42,Data!$I:$I,"&gt;0",Data!$I:$I,"&lt;=52"),
IF('Sales Volume'!$B$6="Customer location",SUMIFS(Data!$G:$G,Data!$C:$C,VOL!$E42,Data!$I:$I,"&gt;0",Data!$I:$I,"&lt;=52"),
IF('Sales Volume'!$B$6="Product type",SUMIFS(Data!$G:$G,Data!$F:$F,VOL!$E42,Data!$I:$I,"&gt;0",Data!$I:$I,"&lt;=52"),
""))))</f>
        <v/>
      </c>
      <c r="P42" s="7" t="str">
        <f>IF($E42="","",
IF('Sales Volume'!$B$6="Customer name",SUMIFS(Data!$G:$G,Data!$B:$B,VOL!$E42,Data!$I:$I,"&gt;52",Data!$I:$I,"&lt;=104"),
IF('Sales Volume'!$B$6="Customer location",SUMIFS(Data!$G:$G,Data!$C:$C,VOL!$E42,Data!$I:$I,"&gt;52",Data!$I:$I,"&lt;=104"),
IF('Sales Volume'!$B$6="Product type",SUMIFS(Data!$G:$G,Data!$F:$F,VOL!$E42,Data!$I:$I,"&gt;52",Data!$I:$I,"&lt;=104"),
""))))</f>
        <v/>
      </c>
    </row>
    <row r="43" spans="1:16" x14ac:dyDescent="0.35">
      <c r="A43" s="8" t="str">
        <f>IFERROR(_xlfn.RANK.EQ(F43,$F$3:$F$150,0)+COUNTIF($F$3:F43,F43)-1,"")</f>
        <v/>
      </c>
      <c r="B43" s="8" t="str">
        <f>IFERROR(_xlfn.RANK.EQ(I43,$I$3:$I$150,0)+COUNTIF($I$3:I43,I43)-1,"")</f>
        <v/>
      </c>
      <c r="C43" s="8" t="str">
        <f>IFERROR(_xlfn.RANK.EQ(L43,$L$3:$L$150,0)+COUNTIF($L$3:L43,L43)-1,"")</f>
        <v/>
      </c>
      <c r="D43" s="8" t="str">
        <f>IFERROR(_xlfn.RANK.EQ(O43,$O$3:$O$150,0)+COUNTIF($O$3:O43,O43)-1,"")</f>
        <v/>
      </c>
      <c r="E43" t="str">
        <f xml:space="preserve">
IF('Pivot fields'!$B42="(blank)","",
IF('Sales Volume'!$B$6="Customer Name",IF(NOT(OR('Pivot fields'!$B42="(blank)",'Pivot fields'!$B42="")),'Pivot fields'!$B42,""),
IF('Sales Volume'!$B$6="Customer location",IF(NOT(OR('Pivot fields'!$D42="(blank)",'Pivot fields'!$D42="")),'Pivot fields'!$D42,""),
IF('Sales Volume'!$B$6="Product type",IF(NOT(OR('Pivot fields'!$F42="(blank)",'Pivot fields'!$F42="")),'Pivot fields'!$F42,""),
""))))</f>
        <v/>
      </c>
      <c r="F43" s="7" t="str">
        <f>IF($E43="","",
IF('Sales Volume'!$B$6="Customer name",SUMIFS(Data!$G:$G,Data!$B:$B,VOL!$E43,Data!$I:$I,1),
IF('Sales Volume'!$B$6="Customer location",SUMIFS(Data!$G:$G,Data!$C:$C,VOL!$E43,Data!$I:$I,1),
IF('Sales Volume'!$B$6="Product type",SUMIFS(Data!$G:$G,Data!$F:$F,VOL!$E43,Data!$I:$I,1),
""))))</f>
        <v/>
      </c>
      <c r="G43" s="7" t="str">
        <f>IF($E43="","",
IF('Sales Volume'!$B$6="Customer name",SUMIFS(Data!$G:$G,Data!$B:$B,VOL!$E43,Data!$I:$I,53),
IF('Sales Volume'!$B$6="Customer location",SUMIFS(Data!$G:$G,Data!$C:$C,VOL!$E43,Data!$I:$I,53),
IF('Sales Volume'!$B$6="Product type",SUMIFS(Data!$G:$G,Data!$F:$F,VOL!$E43,Data!$I:$I,53),
""))))</f>
        <v/>
      </c>
      <c r="I43" s="7" t="str">
        <f>IF($E43="","",
IF('Sales Volume'!$B$6="Customer name",SUMIFS(Data!$G:$G,Data!$B:$B,VOL!$E43,Data!$I:$I,"&gt;0",Data!$I:$I,"&lt;=4"),
IF('Sales Volume'!$B$6="Customer location",SUMIFS(Data!$G:$G,Data!$C:$C,VOL!$E43,Data!$I:$I,"&gt;0",Data!$I:$I,"&lt;=4"),
IF('Sales Volume'!$B$6="Product type",SUMIFS(Data!$G:$G,Data!$F:$F,VOL!$E43,Data!$I:$I,"&gt;0",Data!$I:$I,"&lt;=4"),
""))))</f>
        <v/>
      </c>
      <c r="J43" s="7" t="str">
        <f>IF($E43="","",
IF('Sales Volume'!$B$6="Customer name",SUMIFS(Data!$G:$G,Data!$B:$B,VOL!$E43,Data!$I:$I,"&gt;52",Data!$I:$I,"&lt;=56"),
IF('Sales Volume'!$B$6="Customer location",SUMIFS(Data!$G:$G,Data!$C:$C,VOL!$E43,Data!$I:$I,"&gt;52",Data!$I:$I,"&lt;=56"),
IF('Sales Volume'!$B$6="Product type",SUMIFS(Data!$G:$G,Data!$F:$F,VOL!$E43,Data!$I:$I,"&gt;52",Data!$I:$I,"&lt;=56"),
""))))</f>
        <v/>
      </c>
      <c r="L43" s="7" t="str">
        <f>IF($E43="","",
IF('Sales Volume'!$B$6="Customer name",SUMIFS(Data!$G:$G,Data!$B:$B,VOL!$E43,Data!$I:$I,"&gt;0",Data!$I:$I,"&lt;=13"),
IF('Sales Volume'!$B$6="Customer location",SUMIFS(Data!$G:$G,Data!$C:$C,VOL!$E43,Data!$I:$I,"&gt;0",Data!$I:$I,"&lt;=13"),
IF('Sales Volume'!$B$6="Product type",SUMIFS(Data!$G:$G,Data!$F:$F,VOL!$E43,Data!$I:$I,"&gt;0",Data!$I:$I,"&lt;=13"),
""))))</f>
        <v/>
      </c>
      <c r="M43" s="7" t="str">
        <f>IF($E43="","",
IF('Sales Volume'!$B$6="Customer name",SUMIFS(Data!$G:$G,Data!$B:$B,VOL!$E43,Data!$I:$I,"&gt;52",Data!$I:$I,"&lt;=65"),
IF('Sales Volume'!$B$6="Customer location",SUMIFS(Data!$G:$G,Data!$C:$C,VOL!$E43,Data!$I:$I,"&gt;52",Data!$I:$I,"&lt;=65"),
IF('Sales Volume'!$B$6="Product type",SUMIFS(Data!$G:$G,Data!$F:$F,VOL!$E43,Data!$I:$I,"&gt;52",Data!$I:$I,"&lt;=65"),
""))))</f>
        <v/>
      </c>
      <c r="O43" s="7" t="str">
        <f>IF($E43="","",
IF('Sales Volume'!$B$6="Customer name",SUMIFS(Data!$G:$G,Data!$B:$B,VOL!$E43,Data!$I:$I,"&gt;0",Data!$I:$I,"&lt;=52"),
IF('Sales Volume'!$B$6="Customer location",SUMIFS(Data!$G:$G,Data!$C:$C,VOL!$E43,Data!$I:$I,"&gt;0",Data!$I:$I,"&lt;=52"),
IF('Sales Volume'!$B$6="Product type",SUMIFS(Data!$G:$G,Data!$F:$F,VOL!$E43,Data!$I:$I,"&gt;0",Data!$I:$I,"&lt;=52"),
""))))</f>
        <v/>
      </c>
      <c r="P43" s="7" t="str">
        <f>IF($E43="","",
IF('Sales Volume'!$B$6="Customer name",SUMIFS(Data!$G:$G,Data!$B:$B,VOL!$E43,Data!$I:$I,"&gt;52",Data!$I:$I,"&lt;=104"),
IF('Sales Volume'!$B$6="Customer location",SUMIFS(Data!$G:$G,Data!$C:$C,VOL!$E43,Data!$I:$I,"&gt;52",Data!$I:$I,"&lt;=104"),
IF('Sales Volume'!$B$6="Product type",SUMIFS(Data!$G:$G,Data!$F:$F,VOL!$E43,Data!$I:$I,"&gt;52",Data!$I:$I,"&lt;=104"),
""))))</f>
        <v/>
      </c>
    </row>
    <row r="44" spans="1:16" x14ac:dyDescent="0.35">
      <c r="A44" s="8" t="str">
        <f>IFERROR(_xlfn.RANK.EQ(F44,$F$3:$F$150,0)+COUNTIF($F$3:F44,F44)-1,"")</f>
        <v/>
      </c>
      <c r="B44" s="8" t="str">
        <f>IFERROR(_xlfn.RANK.EQ(I44,$I$3:$I$150,0)+COUNTIF($I$3:I44,I44)-1,"")</f>
        <v/>
      </c>
      <c r="C44" s="8" t="str">
        <f>IFERROR(_xlfn.RANK.EQ(L44,$L$3:$L$150,0)+COUNTIF($L$3:L44,L44)-1,"")</f>
        <v/>
      </c>
      <c r="D44" s="8" t="str">
        <f>IFERROR(_xlfn.RANK.EQ(O44,$O$3:$O$150,0)+COUNTIF($O$3:O44,O44)-1,"")</f>
        <v/>
      </c>
      <c r="E44" t="str">
        <f xml:space="preserve">
IF('Pivot fields'!$B43="(blank)","",
IF('Sales Volume'!$B$6="Customer Name",IF(NOT(OR('Pivot fields'!$B43="(blank)",'Pivot fields'!$B43="")),'Pivot fields'!$B43,""),
IF('Sales Volume'!$B$6="Customer location",IF(NOT(OR('Pivot fields'!$D43="(blank)",'Pivot fields'!$D43="")),'Pivot fields'!$D43,""),
IF('Sales Volume'!$B$6="Product type",IF(NOT(OR('Pivot fields'!$F43="(blank)",'Pivot fields'!$F43="")),'Pivot fields'!$F43,""),
""))))</f>
        <v/>
      </c>
      <c r="F44" s="7" t="str">
        <f>IF($E44="","",
IF('Sales Volume'!$B$6="Customer name",SUMIFS(Data!$G:$G,Data!$B:$B,VOL!$E44,Data!$I:$I,1),
IF('Sales Volume'!$B$6="Customer location",SUMIFS(Data!$G:$G,Data!$C:$C,VOL!$E44,Data!$I:$I,1),
IF('Sales Volume'!$B$6="Product type",SUMIFS(Data!$G:$G,Data!$F:$F,VOL!$E44,Data!$I:$I,1),
""))))</f>
        <v/>
      </c>
      <c r="G44" s="7" t="str">
        <f>IF($E44="","",
IF('Sales Volume'!$B$6="Customer name",SUMIFS(Data!$G:$G,Data!$B:$B,VOL!$E44,Data!$I:$I,53),
IF('Sales Volume'!$B$6="Customer location",SUMIFS(Data!$G:$G,Data!$C:$C,VOL!$E44,Data!$I:$I,53),
IF('Sales Volume'!$B$6="Product type",SUMIFS(Data!$G:$G,Data!$F:$F,VOL!$E44,Data!$I:$I,53),
""))))</f>
        <v/>
      </c>
      <c r="I44" s="7" t="str">
        <f>IF($E44="","",
IF('Sales Volume'!$B$6="Customer name",SUMIFS(Data!$G:$G,Data!$B:$B,VOL!$E44,Data!$I:$I,"&gt;0",Data!$I:$I,"&lt;=4"),
IF('Sales Volume'!$B$6="Customer location",SUMIFS(Data!$G:$G,Data!$C:$C,VOL!$E44,Data!$I:$I,"&gt;0",Data!$I:$I,"&lt;=4"),
IF('Sales Volume'!$B$6="Product type",SUMIFS(Data!$G:$G,Data!$F:$F,VOL!$E44,Data!$I:$I,"&gt;0",Data!$I:$I,"&lt;=4"),
""))))</f>
        <v/>
      </c>
      <c r="J44" s="7" t="str">
        <f>IF($E44="","",
IF('Sales Volume'!$B$6="Customer name",SUMIFS(Data!$G:$G,Data!$B:$B,VOL!$E44,Data!$I:$I,"&gt;52",Data!$I:$I,"&lt;=56"),
IF('Sales Volume'!$B$6="Customer location",SUMIFS(Data!$G:$G,Data!$C:$C,VOL!$E44,Data!$I:$I,"&gt;52",Data!$I:$I,"&lt;=56"),
IF('Sales Volume'!$B$6="Product type",SUMIFS(Data!$G:$G,Data!$F:$F,VOL!$E44,Data!$I:$I,"&gt;52",Data!$I:$I,"&lt;=56"),
""))))</f>
        <v/>
      </c>
      <c r="L44" s="7" t="str">
        <f>IF($E44="","",
IF('Sales Volume'!$B$6="Customer name",SUMIFS(Data!$G:$G,Data!$B:$B,VOL!$E44,Data!$I:$I,"&gt;0",Data!$I:$I,"&lt;=13"),
IF('Sales Volume'!$B$6="Customer location",SUMIFS(Data!$G:$G,Data!$C:$C,VOL!$E44,Data!$I:$I,"&gt;0",Data!$I:$I,"&lt;=13"),
IF('Sales Volume'!$B$6="Product type",SUMIFS(Data!$G:$G,Data!$F:$F,VOL!$E44,Data!$I:$I,"&gt;0",Data!$I:$I,"&lt;=13"),
""))))</f>
        <v/>
      </c>
      <c r="M44" s="7" t="str">
        <f>IF($E44="","",
IF('Sales Volume'!$B$6="Customer name",SUMIFS(Data!$G:$G,Data!$B:$B,VOL!$E44,Data!$I:$I,"&gt;52",Data!$I:$I,"&lt;=65"),
IF('Sales Volume'!$B$6="Customer location",SUMIFS(Data!$G:$G,Data!$C:$C,VOL!$E44,Data!$I:$I,"&gt;52",Data!$I:$I,"&lt;=65"),
IF('Sales Volume'!$B$6="Product type",SUMIFS(Data!$G:$G,Data!$F:$F,VOL!$E44,Data!$I:$I,"&gt;52",Data!$I:$I,"&lt;=65"),
""))))</f>
        <v/>
      </c>
      <c r="O44" s="7" t="str">
        <f>IF($E44="","",
IF('Sales Volume'!$B$6="Customer name",SUMIFS(Data!$G:$G,Data!$B:$B,VOL!$E44,Data!$I:$I,"&gt;0",Data!$I:$I,"&lt;=52"),
IF('Sales Volume'!$B$6="Customer location",SUMIFS(Data!$G:$G,Data!$C:$C,VOL!$E44,Data!$I:$I,"&gt;0",Data!$I:$I,"&lt;=52"),
IF('Sales Volume'!$B$6="Product type",SUMIFS(Data!$G:$G,Data!$F:$F,VOL!$E44,Data!$I:$I,"&gt;0",Data!$I:$I,"&lt;=52"),
""))))</f>
        <v/>
      </c>
      <c r="P44" s="7" t="str">
        <f>IF($E44="","",
IF('Sales Volume'!$B$6="Customer name",SUMIFS(Data!$G:$G,Data!$B:$B,VOL!$E44,Data!$I:$I,"&gt;52",Data!$I:$I,"&lt;=104"),
IF('Sales Volume'!$B$6="Customer location",SUMIFS(Data!$G:$G,Data!$C:$C,VOL!$E44,Data!$I:$I,"&gt;52",Data!$I:$I,"&lt;=104"),
IF('Sales Volume'!$B$6="Product type",SUMIFS(Data!$G:$G,Data!$F:$F,VOL!$E44,Data!$I:$I,"&gt;52",Data!$I:$I,"&lt;=104"),
""))))</f>
        <v/>
      </c>
    </row>
    <row r="45" spans="1:16" x14ac:dyDescent="0.35">
      <c r="A45" s="8" t="str">
        <f>IFERROR(_xlfn.RANK.EQ(F45,$F$3:$F$150,0)+COUNTIF($F$3:F45,F45)-1,"")</f>
        <v/>
      </c>
      <c r="B45" s="8" t="str">
        <f>IFERROR(_xlfn.RANK.EQ(I45,$I$3:$I$150,0)+COUNTIF($I$3:I45,I45)-1,"")</f>
        <v/>
      </c>
      <c r="C45" s="8" t="str">
        <f>IFERROR(_xlfn.RANK.EQ(L45,$L$3:$L$150,0)+COUNTIF($L$3:L45,L45)-1,"")</f>
        <v/>
      </c>
      <c r="D45" s="8" t="str">
        <f>IFERROR(_xlfn.RANK.EQ(O45,$O$3:$O$150,0)+COUNTIF($O$3:O45,O45)-1,"")</f>
        <v/>
      </c>
      <c r="E45" t="str">
        <f xml:space="preserve">
IF('Pivot fields'!$B44="(blank)","",
IF('Sales Volume'!$B$6="Customer Name",IF(NOT(OR('Pivot fields'!$B44="(blank)",'Pivot fields'!$B44="")),'Pivot fields'!$B44,""),
IF('Sales Volume'!$B$6="Customer location",IF(NOT(OR('Pivot fields'!$D44="(blank)",'Pivot fields'!$D44="")),'Pivot fields'!$D44,""),
IF('Sales Volume'!$B$6="Product type",IF(NOT(OR('Pivot fields'!$F44="(blank)",'Pivot fields'!$F44="")),'Pivot fields'!$F44,""),
""))))</f>
        <v/>
      </c>
      <c r="F45" s="7" t="str">
        <f>IF($E45="","",
IF('Sales Volume'!$B$6="Customer name",SUMIFS(Data!$G:$G,Data!$B:$B,VOL!$E45,Data!$I:$I,1),
IF('Sales Volume'!$B$6="Customer location",SUMIFS(Data!$G:$G,Data!$C:$C,VOL!$E45,Data!$I:$I,1),
IF('Sales Volume'!$B$6="Product type",SUMIFS(Data!$G:$G,Data!$F:$F,VOL!$E45,Data!$I:$I,1),
""))))</f>
        <v/>
      </c>
      <c r="G45" s="7" t="str">
        <f>IF($E45="","",
IF('Sales Volume'!$B$6="Customer name",SUMIFS(Data!$G:$G,Data!$B:$B,VOL!$E45,Data!$I:$I,53),
IF('Sales Volume'!$B$6="Customer location",SUMIFS(Data!$G:$G,Data!$C:$C,VOL!$E45,Data!$I:$I,53),
IF('Sales Volume'!$B$6="Product type",SUMIFS(Data!$G:$G,Data!$F:$F,VOL!$E45,Data!$I:$I,53),
""))))</f>
        <v/>
      </c>
      <c r="I45" s="7" t="str">
        <f>IF($E45="","",
IF('Sales Volume'!$B$6="Customer name",SUMIFS(Data!$G:$G,Data!$B:$B,VOL!$E45,Data!$I:$I,"&gt;0",Data!$I:$I,"&lt;=4"),
IF('Sales Volume'!$B$6="Customer location",SUMIFS(Data!$G:$G,Data!$C:$C,VOL!$E45,Data!$I:$I,"&gt;0",Data!$I:$I,"&lt;=4"),
IF('Sales Volume'!$B$6="Product type",SUMIFS(Data!$G:$G,Data!$F:$F,VOL!$E45,Data!$I:$I,"&gt;0",Data!$I:$I,"&lt;=4"),
""))))</f>
        <v/>
      </c>
      <c r="J45" s="7" t="str">
        <f>IF($E45="","",
IF('Sales Volume'!$B$6="Customer name",SUMIFS(Data!$G:$G,Data!$B:$B,VOL!$E45,Data!$I:$I,"&gt;52",Data!$I:$I,"&lt;=56"),
IF('Sales Volume'!$B$6="Customer location",SUMIFS(Data!$G:$G,Data!$C:$C,VOL!$E45,Data!$I:$I,"&gt;52",Data!$I:$I,"&lt;=56"),
IF('Sales Volume'!$B$6="Product type",SUMIFS(Data!$G:$G,Data!$F:$F,VOL!$E45,Data!$I:$I,"&gt;52",Data!$I:$I,"&lt;=56"),
""))))</f>
        <v/>
      </c>
      <c r="L45" s="7" t="str">
        <f>IF($E45="","",
IF('Sales Volume'!$B$6="Customer name",SUMIFS(Data!$G:$G,Data!$B:$B,VOL!$E45,Data!$I:$I,"&gt;0",Data!$I:$I,"&lt;=13"),
IF('Sales Volume'!$B$6="Customer location",SUMIFS(Data!$G:$G,Data!$C:$C,VOL!$E45,Data!$I:$I,"&gt;0",Data!$I:$I,"&lt;=13"),
IF('Sales Volume'!$B$6="Product type",SUMIFS(Data!$G:$G,Data!$F:$F,VOL!$E45,Data!$I:$I,"&gt;0",Data!$I:$I,"&lt;=13"),
""))))</f>
        <v/>
      </c>
      <c r="M45" s="7" t="str">
        <f>IF($E45="","",
IF('Sales Volume'!$B$6="Customer name",SUMIFS(Data!$G:$G,Data!$B:$B,VOL!$E45,Data!$I:$I,"&gt;52",Data!$I:$I,"&lt;=65"),
IF('Sales Volume'!$B$6="Customer location",SUMIFS(Data!$G:$G,Data!$C:$C,VOL!$E45,Data!$I:$I,"&gt;52",Data!$I:$I,"&lt;=65"),
IF('Sales Volume'!$B$6="Product type",SUMIFS(Data!$G:$G,Data!$F:$F,VOL!$E45,Data!$I:$I,"&gt;52",Data!$I:$I,"&lt;=65"),
""))))</f>
        <v/>
      </c>
      <c r="O45" s="7" t="str">
        <f>IF($E45="","",
IF('Sales Volume'!$B$6="Customer name",SUMIFS(Data!$G:$G,Data!$B:$B,VOL!$E45,Data!$I:$I,"&gt;0",Data!$I:$I,"&lt;=52"),
IF('Sales Volume'!$B$6="Customer location",SUMIFS(Data!$G:$G,Data!$C:$C,VOL!$E45,Data!$I:$I,"&gt;0",Data!$I:$I,"&lt;=52"),
IF('Sales Volume'!$B$6="Product type",SUMIFS(Data!$G:$G,Data!$F:$F,VOL!$E45,Data!$I:$I,"&gt;0",Data!$I:$I,"&lt;=52"),
""))))</f>
        <v/>
      </c>
      <c r="P45" s="7" t="str">
        <f>IF($E45="","",
IF('Sales Volume'!$B$6="Customer name",SUMIFS(Data!$G:$G,Data!$B:$B,VOL!$E45,Data!$I:$I,"&gt;52",Data!$I:$I,"&lt;=104"),
IF('Sales Volume'!$B$6="Customer location",SUMIFS(Data!$G:$G,Data!$C:$C,VOL!$E45,Data!$I:$I,"&gt;52",Data!$I:$I,"&lt;=104"),
IF('Sales Volume'!$B$6="Product type",SUMIFS(Data!$G:$G,Data!$F:$F,VOL!$E45,Data!$I:$I,"&gt;52",Data!$I:$I,"&lt;=104"),
""))))</f>
        <v/>
      </c>
    </row>
    <row r="46" spans="1:16" x14ac:dyDescent="0.35">
      <c r="A46" s="8" t="str">
        <f>IFERROR(_xlfn.RANK.EQ(F46,$F$3:$F$150,0)+COUNTIF($F$3:F46,F46)-1,"")</f>
        <v/>
      </c>
      <c r="B46" s="8" t="str">
        <f>IFERROR(_xlfn.RANK.EQ(I46,$I$3:$I$150,0)+COUNTIF($I$3:I46,I46)-1,"")</f>
        <v/>
      </c>
      <c r="C46" s="8" t="str">
        <f>IFERROR(_xlfn.RANK.EQ(L46,$L$3:$L$150,0)+COUNTIF($L$3:L46,L46)-1,"")</f>
        <v/>
      </c>
      <c r="D46" s="8" t="str">
        <f>IFERROR(_xlfn.RANK.EQ(O46,$O$3:$O$150,0)+COUNTIF($O$3:O46,O46)-1,"")</f>
        <v/>
      </c>
      <c r="E46" t="str">
        <f xml:space="preserve">
IF('Pivot fields'!$B45="(blank)","",
IF('Sales Volume'!$B$6="Customer Name",IF(NOT(OR('Pivot fields'!$B45="(blank)",'Pivot fields'!$B45="")),'Pivot fields'!$B45,""),
IF('Sales Volume'!$B$6="Customer location",IF(NOT(OR('Pivot fields'!$D45="(blank)",'Pivot fields'!$D45="")),'Pivot fields'!$D45,""),
IF('Sales Volume'!$B$6="Product type",IF(NOT(OR('Pivot fields'!$F45="(blank)",'Pivot fields'!$F45="")),'Pivot fields'!$F45,""),
""))))</f>
        <v/>
      </c>
      <c r="F46" s="7" t="str">
        <f>IF($E46="","",
IF('Sales Volume'!$B$6="Customer name",SUMIFS(Data!$G:$G,Data!$B:$B,VOL!$E46,Data!$I:$I,1),
IF('Sales Volume'!$B$6="Customer location",SUMIFS(Data!$G:$G,Data!$C:$C,VOL!$E46,Data!$I:$I,1),
IF('Sales Volume'!$B$6="Product type",SUMIFS(Data!$G:$G,Data!$F:$F,VOL!$E46,Data!$I:$I,1),
""))))</f>
        <v/>
      </c>
      <c r="G46" s="7" t="str">
        <f>IF($E46="","",
IF('Sales Volume'!$B$6="Customer name",SUMIFS(Data!$G:$G,Data!$B:$B,VOL!$E46,Data!$I:$I,53),
IF('Sales Volume'!$B$6="Customer location",SUMIFS(Data!$G:$G,Data!$C:$C,VOL!$E46,Data!$I:$I,53),
IF('Sales Volume'!$B$6="Product type",SUMIFS(Data!$G:$G,Data!$F:$F,VOL!$E46,Data!$I:$I,53),
""))))</f>
        <v/>
      </c>
      <c r="I46" s="7" t="str">
        <f>IF($E46="","",
IF('Sales Volume'!$B$6="Customer name",SUMIFS(Data!$G:$G,Data!$B:$B,VOL!$E46,Data!$I:$I,"&gt;0",Data!$I:$I,"&lt;=4"),
IF('Sales Volume'!$B$6="Customer location",SUMIFS(Data!$G:$G,Data!$C:$C,VOL!$E46,Data!$I:$I,"&gt;0",Data!$I:$I,"&lt;=4"),
IF('Sales Volume'!$B$6="Product type",SUMIFS(Data!$G:$G,Data!$F:$F,VOL!$E46,Data!$I:$I,"&gt;0",Data!$I:$I,"&lt;=4"),
""))))</f>
        <v/>
      </c>
      <c r="J46" s="7" t="str">
        <f>IF($E46="","",
IF('Sales Volume'!$B$6="Customer name",SUMIFS(Data!$G:$G,Data!$B:$B,VOL!$E46,Data!$I:$I,"&gt;52",Data!$I:$I,"&lt;=56"),
IF('Sales Volume'!$B$6="Customer location",SUMIFS(Data!$G:$G,Data!$C:$C,VOL!$E46,Data!$I:$I,"&gt;52",Data!$I:$I,"&lt;=56"),
IF('Sales Volume'!$B$6="Product type",SUMIFS(Data!$G:$G,Data!$F:$F,VOL!$E46,Data!$I:$I,"&gt;52",Data!$I:$I,"&lt;=56"),
""))))</f>
        <v/>
      </c>
      <c r="L46" s="7" t="str">
        <f>IF($E46="","",
IF('Sales Volume'!$B$6="Customer name",SUMIFS(Data!$G:$G,Data!$B:$B,VOL!$E46,Data!$I:$I,"&gt;0",Data!$I:$I,"&lt;=13"),
IF('Sales Volume'!$B$6="Customer location",SUMIFS(Data!$G:$G,Data!$C:$C,VOL!$E46,Data!$I:$I,"&gt;0",Data!$I:$I,"&lt;=13"),
IF('Sales Volume'!$B$6="Product type",SUMIFS(Data!$G:$G,Data!$F:$F,VOL!$E46,Data!$I:$I,"&gt;0",Data!$I:$I,"&lt;=13"),
""))))</f>
        <v/>
      </c>
      <c r="M46" s="7" t="str">
        <f>IF($E46="","",
IF('Sales Volume'!$B$6="Customer name",SUMIFS(Data!$G:$G,Data!$B:$B,VOL!$E46,Data!$I:$I,"&gt;52",Data!$I:$I,"&lt;=65"),
IF('Sales Volume'!$B$6="Customer location",SUMIFS(Data!$G:$G,Data!$C:$C,VOL!$E46,Data!$I:$I,"&gt;52",Data!$I:$I,"&lt;=65"),
IF('Sales Volume'!$B$6="Product type",SUMIFS(Data!$G:$G,Data!$F:$F,VOL!$E46,Data!$I:$I,"&gt;52",Data!$I:$I,"&lt;=65"),
""))))</f>
        <v/>
      </c>
      <c r="O46" s="7" t="str">
        <f>IF($E46="","",
IF('Sales Volume'!$B$6="Customer name",SUMIFS(Data!$G:$G,Data!$B:$B,VOL!$E46,Data!$I:$I,"&gt;0",Data!$I:$I,"&lt;=52"),
IF('Sales Volume'!$B$6="Customer location",SUMIFS(Data!$G:$G,Data!$C:$C,VOL!$E46,Data!$I:$I,"&gt;0",Data!$I:$I,"&lt;=52"),
IF('Sales Volume'!$B$6="Product type",SUMIFS(Data!$G:$G,Data!$F:$F,VOL!$E46,Data!$I:$I,"&gt;0",Data!$I:$I,"&lt;=52"),
""))))</f>
        <v/>
      </c>
      <c r="P46" s="7" t="str">
        <f>IF($E46="","",
IF('Sales Volume'!$B$6="Customer name",SUMIFS(Data!$G:$G,Data!$B:$B,VOL!$E46,Data!$I:$I,"&gt;52",Data!$I:$I,"&lt;=104"),
IF('Sales Volume'!$B$6="Customer location",SUMIFS(Data!$G:$G,Data!$C:$C,VOL!$E46,Data!$I:$I,"&gt;52",Data!$I:$I,"&lt;=104"),
IF('Sales Volume'!$B$6="Product type",SUMIFS(Data!$G:$G,Data!$F:$F,VOL!$E46,Data!$I:$I,"&gt;52",Data!$I:$I,"&lt;=104"),
""))))</f>
        <v/>
      </c>
    </row>
    <row r="47" spans="1:16" x14ac:dyDescent="0.35">
      <c r="A47" s="8" t="str">
        <f>IFERROR(_xlfn.RANK.EQ(F47,$F$3:$F$150,0)+COUNTIF($F$3:F47,F47)-1,"")</f>
        <v/>
      </c>
      <c r="B47" s="8" t="str">
        <f>IFERROR(_xlfn.RANK.EQ(I47,$I$3:$I$150,0)+COUNTIF($I$3:I47,I47)-1,"")</f>
        <v/>
      </c>
      <c r="C47" s="8" t="str">
        <f>IFERROR(_xlfn.RANK.EQ(L47,$L$3:$L$150,0)+COUNTIF($L$3:L47,L47)-1,"")</f>
        <v/>
      </c>
      <c r="D47" s="8" t="str">
        <f>IFERROR(_xlfn.RANK.EQ(O47,$O$3:$O$150,0)+COUNTIF($O$3:O47,O47)-1,"")</f>
        <v/>
      </c>
      <c r="E47" t="str">
        <f xml:space="preserve">
IF('Pivot fields'!$B46="(blank)","",
IF('Sales Volume'!$B$6="Customer Name",IF(NOT(OR('Pivot fields'!$B46="(blank)",'Pivot fields'!$B46="")),'Pivot fields'!$B46,""),
IF('Sales Volume'!$B$6="Customer location",IF(NOT(OR('Pivot fields'!$D46="(blank)",'Pivot fields'!$D46="")),'Pivot fields'!$D46,""),
IF('Sales Volume'!$B$6="Product type",IF(NOT(OR('Pivot fields'!$F46="(blank)",'Pivot fields'!$F46="")),'Pivot fields'!$F46,""),
""))))</f>
        <v/>
      </c>
      <c r="F47" s="7" t="str">
        <f>IF($E47="","",
IF('Sales Volume'!$B$6="Customer name",SUMIFS(Data!$G:$G,Data!$B:$B,VOL!$E47,Data!$I:$I,1),
IF('Sales Volume'!$B$6="Customer location",SUMIFS(Data!$G:$G,Data!$C:$C,VOL!$E47,Data!$I:$I,1),
IF('Sales Volume'!$B$6="Product type",SUMIFS(Data!$G:$G,Data!$F:$F,VOL!$E47,Data!$I:$I,1),
""))))</f>
        <v/>
      </c>
      <c r="G47" s="7" t="str">
        <f>IF($E47="","",
IF('Sales Volume'!$B$6="Customer name",SUMIFS(Data!$G:$G,Data!$B:$B,VOL!$E47,Data!$I:$I,53),
IF('Sales Volume'!$B$6="Customer location",SUMIFS(Data!$G:$G,Data!$C:$C,VOL!$E47,Data!$I:$I,53),
IF('Sales Volume'!$B$6="Product type",SUMIFS(Data!$G:$G,Data!$F:$F,VOL!$E47,Data!$I:$I,53),
""))))</f>
        <v/>
      </c>
      <c r="I47" s="7" t="str">
        <f>IF($E47="","",
IF('Sales Volume'!$B$6="Customer name",SUMIFS(Data!$G:$G,Data!$B:$B,VOL!$E47,Data!$I:$I,"&gt;0",Data!$I:$I,"&lt;=4"),
IF('Sales Volume'!$B$6="Customer location",SUMIFS(Data!$G:$G,Data!$C:$C,VOL!$E47,Data!$I:$I,"&gt;0",Data!$I:$I,"&lt;=4"),
IF('Sales Volume'!$B$6="Product type",SUMIFS(Data!$G:$G,Data!$F:$F,VOL!$E47,Data!$I:$I,"&gt;0",Data!$I:$I,"&lt;=4"),
""))))</f>
        <v/>
      </c>
      <c r="J47" s="7" t="str">
        <f>IF($E47="","",
IF('Sales Volume'!$B$6="Customer name",SUMIFS(Data!$G:$G,Data!$B:$B,VOL!$E47,Data!$I:$I,"&gt;52",Data!$I:$I,"&lt;=56"),
IF('Sales Volume'!$B$6="Customer location",SUMIFS(Data!$G:$G,Data!$C:$C,VOL!$E47,Data!$I:$I,"&gt;52",Data!$I:$I,"&lt;=56"),
IF('Sales Volume'!$B$6="Product type",SUMIFS(Data!$G:$G,Data!$F:$F,VOL!$E47,Data!$I:$I,"&gt;52",Data!$I:$I,"&lt;=56"),
""))))</f>
        <v/>
      </c>
      <c r="L47" s="7" t="str">
        <f>IF($E47="","",
IF('Sales Volume'!$B$6="Customer name",SUMIFS(Data!$G:$G,Data!$B:$B,VOL!$E47,Data!$I:$I,"&gt;0",Data!$I:$I,"&lt;=13"),
IF('Sales Volume'!$B$6="Customer location",SUMIFS(Data!$G:$G,Data!$C:$C,VOL!$E47,Data!$I:$I,"&gt;0",Data!$I:$I,"&lt;=13"),
IF('Sales Volume'!$B$6="Product type",SUMIFS(Data!$G:$G,Data!$F:$F,VOL!$E47,Data!$I:$I,"&gt;0",Data!$I:$I,"&lt;=13"),
""))))</f>
        <v/>
      </c>
      <c r="M47" s="7" t="str">
        <f>IF($E47="","",
IF('Sales Volume'!$B$6="Customer name",SUMIFS(Data!$G:$G,Data!$B:$B,VOL!$E47,Data!$I:$I,"&gt;52",Data!$I:$I,"&lt;=65"),
IF('Sales Volume'!$B$6="Customer location",SUMIFS(Data!$G:$G,Data!$C:$C,VOL!$E47,Data!$I:$I,"&gt;52",Data!$I:$I,"&lt;=65"),
IF('Sales Volume'!$B$6="Product type",SUMIFS(Data!$G:$G,Data!$F:$F,VOL!$E47,Data!$I:$I,"&gt;52",Data!$I:$I,"&lt;=65"),
""))))</f>
        <v/>
      </c>
      <c r="O47" s="7" t="str">
        <f>IF($E47="","",
IF('Sales Volume'!$B$6="Customer name",SUMIFS(Data!$G:$G,Data!$B:$B,VOL!$E47,Data!$I:$I,"&gt;0",Data!$I:$I,"&lt;=52"),
IF('Sales Volume'!$B$6="Customer location",SUMIFS(Data!$G:$G,Data!$C:$C,VOL!$E47,Data!$I:$I,"&gt;0",Data!$I:$I,"&lt;=52"),
IF('Sales Volume'!$B$6="Product type",SUMIFS(Data!$G:$G,Data!$F:$F,VOL!$E47,Data!$I:$I,"&gt;0",Data!$I:$I,"&lt;=52"),
""))))</f>
        <v/>
      </c>
      <c r="P47" s="7" t="str">
        <f>IF($E47="","",
IF('Sales Volume'!$B$6="Customer name",SUMIFS(Data!$G:$G,Data!$B:$B,VOL!$E47,Data!$I:$I,"&gt;52",Data!$I:$I,"&lt;=104"),
IF('Sales Volume'!$B$6="Customer location",SUMIFS(Data!$G:$G,Data!$C:$C,VOL!$E47,Data!$I:$I,"&gt;52",Data!$I:$I,"&lt;=104"),
IF('Sales Volume'!$B$6="Product type",SUMIFS(Data!$G:$G,Data!$F:$F,VOL!$E47,Data!$I:$I,"&gt;52",Data!$I:$I,"&lt;=104"),
""))))</f>
        <v/>
      </c>
    </row>
    <row r="48" spans="1:16" x14ac:dyDescent="0.35">
      <c r="A48" s="8" t="str">
        <f>IFERROR(_xlfn.RANK.EQ(F48,$F$3:$F$150,0)+COUNTIF($F$3:F48,F48)-1,"")</f>
        <v/>
      </c>
      <c r="B48" s="8" t="str">
        <f>IFERROR(_xlfn.RANK.EQ(I48,$I$3:$I$150,0)+COUNTIF($I$3:I48,I48)-1,"")</f>
        <v/>
      </c>
      <c r="C48" s="8" t="str">
        <f>IFERROR(_xlfn.RANK.EQ(L48,$L$3:$L$150,0)+COUNTIF($L$3:L48,L48)-1,"")</f>
        <v/>
      </c>
      <c r="D48" s="8" t="str">
        <f>IFERROR(_xlfn.RANK.EQ(O48,$O$3:$O$150,0)+COUNTIF($O$3:O48,O48)-1,"")</f>
        <v/>
      </c>
      <c r="E48" t="str">
        <f xml:space="preserve">
IF('Pivot fields'!$B47="(blank)","",
IF('Sales Volume'!$B$6="Customer Name",IF(NOT(OR('Pivot fields'!$B47="(blank)",'Pivot fields'!$B47="")),'Pivot fields'!$B47,""),
IF('Sales Volume'!$B$6="Customer location",IF(NOT(OR('Pivot fields'!$D47="(blank)",'Pivot fields'!$D47="")),'Pivot fields'!$D47,""),
IF('Sales Volume'!$B$6="Product type",IF(NOT(OR('Pivot fields'!$F47="(blank)",'Pivot fields'!$F47="")),'Pivot fields'!$F47,""),
""))))</f>
        <v/>
      </c>
      <c r="F48" s="7" t="str">
        <f>IF($E48="","",
IF('Sales Volume'!$B$6="Customer name",SUMIFS(Data!$G:$G,Data!$B:$B,VOL!$E48,Data!$I:$I,1),
IF('Sales Volume'!$B$6="Customer location",SUMIFS(Data!$G:$G,Data!$C:$C,VOL!$E48,Data!$I:$I,1),
IF('Sales Volume'!$B$6="Product type",SUMIFS(Data!$G:$G,Data!$F:$F,VOL!$E48,Data!$I:$I,1),
""))))</f>
        <v/>
      </c>
      <c r="G48" s="7" t="str">
        <f>IF($E48="","",
IF('Sales Volume'!$B$6="Customer name",SUMIFS(Data!$G:$G,Data!$B:$B,VOL!$E48,Data!$I:$I,53),
IF('Sales Volume'!$B$6="Customer location",SUMIFS(Data!$G:$G,Data!$C:$C,VOL!$E48,Data!$I:$I,53),
IF('Sales Volume'!$B$6="Product type",SUMIFS(Data!$G:$G,Data!$F:$F,VOL!$E48,Data!$I:$I,53),
""))))</f>
        <v/>
      </c>
      <c r="I48" s="7" t="str">
        <f>IF($E48="","",
IF('Sales Volume'!$B$6="Customer name",SUMIFS(Data!$G:$G,Data!$B:$B,VOL!$E48,Data!$I:$I,"&gt;0",Data!$I:$I,"&lt;=4"),
IF('Sales Volume'!$B$6="Customer location",SUMIFS(Data!$G:$G,Data!$C:$C,VOL!$E48,Data!$I:$I,"&gt;0",Data!$I:$I,"&lt;=4"),
IF('Sales Volume'!$B$6="Product type",SUMIFS(Data!$G:$G,Data!$F:$F,VOL!$E48,Data!$I:$I,"&gt;0",Data!$I:$I,"&lt;=4"),
""))))</f>
        <v/>
      </c>
      <c r="J48" s="7" t="str">
        <f>IF($E48="","",
IF('Sales Volume'!$B$6="Customer name",SUMIFS(Data!$G:$G,Data!$B:$B,VOL!$E48,Data!$I:$I,"&gt;52",Data!$I:$I,"&lt;=56"),
IF('Sales Volume'!$B$6="Customer location",SUMIFS(Data!$G:$G,Data!$C:$C,VOL!$E48,Data!$I:$I,"&gt;52",Data!$I:$I,"&lt;=56"),
IF('Sales Volume'!$B$6="Product type",SUMIFS(Data!$G:$G,Data!$F:$F,VOL!$E48,Data!$I:$I,"&gt;52",Data!$I:$I,"&lt;=56"),
""))))</f>
        <v/>
      </c>
      <c r="L48" s="7" t="str">
        <f>IF($E48="","",
IF('Sales Volume'!$B$6="Customer name",SUMIFS(Data!$G:$G,Data!$B:$B,VOL!$E48,Data!$I:$I,"&gt;0",Data!$I:$I,"&lt;=13"),
IF('Sales Volume'!$B$6="Customer location",SUMIFS(Data!$G:$G,Data!$C:$C,VOL!$E48,Data!$I:$I,"&gt;0",Data!$I:$I,"&lt;=13"),
IF('Sales Volume'!$B$6="Product type",SUMIFS(Data!$G:$G,Data!$F:$F,VOL!$E48,Data!$I:$I,"&gt;0",Data!$I:$I,"&lt;=13"),
""))))</f>
        <v/>
      </c>
      <c r="M48" s="7" t="str">
        <f>IF($E48="","",
IF('Sales Volume'!$B$6="Customer name",SUMIFS(Data!$G:$G,Data!$B:$B,VOL!$E48,Data!$I:$I,"&gt;52",Data!$I:$I,"&lt;=65"),
IF('Sales Volume'!$B$6="Customer location",SUMIFS(Data!$G:$G,Data!$C:$C,VOL!$E48,Data!$I:$I,"&gt;52",Data!$I:$I,"&lt;=65"),
IF('Sales Volume'!$B$6="Product type",SUMIFS(Data!$G:$G,Data!$F:$F,VOL!$E48,Data!$I:$I,"&gt;52",Data!$I:$I,"&lt;=65"),
""))))</f>
        <v/>
      </c>
      <c r="O48" s="7" t="str">
        <f>IF($E48="","",
IF('Sales Volume'!$B$6="Customer name",SUMIFS(Data!$G:$G,Data!$B:$B,VOL!$E48,Data!$I:$I,"&gt;0",Data!$I:$I,"&lt;=52"),
IF('Sales Volume'!$B$6="Customer location",SUMIFS(Data!$G:$G,Data!$C:$C,VOL!$E48,Data!$I:$I,"&gt;0",Data!$I:$I,"&lt;=52"),
IF('Sales Volume'!$B$6="Product type",SUMIFS(Data!$G:$G,Data!$F:$F,VOL!$E48,Data!$I:$I,"&gt;0",Data!$I:$I,"&lt;=52"),
""))))</f>
        <v/>
      </c>
      <c r="P48" s="7" t="str">
        <f>IF($E48="","",
IF('Sales Volume'!$B$6="Customer name",SUMIFS(Data!$G:$G,Data!$B:$B,VOL!$E48,Data!$I:$I,"&gt;52",Data!$I:$I,"&lt;=104"),
IF('Sales Volume'!$B$6="Customer location",SUMIFS(Data!$G:$G,Data!$C:$C,VOL!$E48,Data!$I:$I,"&gt;52",Data!$I:$I,"&lt;=104"),
IF('Sales Volume'!$B$6="Product type",SUMIFS(Data!$G:$G,Data!$F:$F,VOL!$E48,Data!$I:$I,"&gt;52",Data!$I:$I,"&lt;=104"),
""))))</f>
        <v/>
      </c>
    </row>
    <row r="49" spans="1:16" x14ac:dyDescent="0.35">
      <c r="A49" s="8" t="str">
        <f>IFERROR(_xlfn.RANK.EQ(F49,$F$3:$F$150,0)+COUNTIF($F$3:F49,F49)-1,"")</f>
        <v/>
      </c>
      <c r="B49" s="8" t="str">
        <f>IFERROR(_xlfn.RANK.EQ(I49,$I$3:$I$150,0)+COUNTIF($I$3:I49,I49)-1,"")</f>
        <v/>
      </c>
      <c r="C49" s="8" t="str">
        <f>IFERROR(_xlfn.RANK.EQ(L49,$L$3:$L$150,0)+COUNTIF($L$3:L49,L49)-1,"")</f>
        <v/>
      </c>
      <c r="D49" s="8" t="str">
        <f>IFERROR(_xlfn.RANK.EQ(O49,$O$3:$O$150,0)+COUNTIF($O$3:O49,O49)-1,"")</f>
        <v/>
      </c>
      <c r="E49" t="str">
        <f xml:space="preserve">
IF('Pivot fields'!$B48="(blank)","",
IF('Sales Volume'!$B$6="Customer Name",IF(NOT(OR('Pivot fields'!$B48="(blank)",'Pivot fields'!$B48="")),'Pivot fields'!$B48,""),
IF('Sales Volume'!$B$6="Customer location",IF(NOT(OR('Pivot fields'!$D48="(blank)",'Pivot fields'!$D48="")),'Pivot fields'!$D48,""),
IF('Sales Volume'!$B$6="Product type",IF(NOT(OR('Pivot fields'!$F48="(blank)",'Pivot fields'!$F48="")),'Pivot fields'!$F48,""),
""))))</f>
        <v/>
      </c>
      <c r="F49" s="7" t="str">
        <f>IF($E49="","",
IF('Sales Volume'!$B$6="Customer name",SUMIFS(Data!$G:$G,Data!$B:$B,VOL!$E49,Data!$I:$I,1),
IF('Sales Volume'!$B$6="Customer location",SUMIFS(Data!$G:$G,Data!$C:$C,VOL!$E49,Data!$I:$I,1),
IF('Sales Volume'!$B$6="Product type",SUMIFS(Data!$G:$G,Data!$F:$F,VOL!$E49,Data!$I:$I,1),
""))))</f>
        <v/>
      </c>
      <c r="G49" s="7" t="str">
        <f>IF($E49="","",
IF('Sales Volume'!$B$6="Customer name",SUMIFS(Data!$G:$G,Data!$B:$B,VOL!$E49,Data!$I:$I,53),
IF('Sales Volume'!$B$6="Customer location",SUMIFS(Data!$G:$G,Data!$C:$C,VOL!$E49,Data!$I:$I,53),
IF('Sales Volume'!$B$6="Product type",SUMIFS(Data!$G:$G,Data!$F:$F,VOL!$E49,Data!$I:$I,53),
""))))</f>
        <v/>
      </c>
      <c r="I49" s="7" t="str">
        <f>IF($E49="","",
IF('Sales Volume'!$B$6="Customer name",SUMIFS(Data!$G:$G,Data!$B:$B,VOL!$E49,Data!$I:$I,"&gt;0",Data!$I:$I,"&lt;=4"),
IF('Sales Volume'!$B$6="Customer location",SUMIFS(Data!$G:$G,Data!$C:$C,VOL!$E49,Data!$I:$I,"&gt;0",Data!$I:$I,"&lt;=4"),
IF('Sales Volume'!$B$6="Product type",SUMIFS(Data!$G:$G,Data!$F:$F,VOL!$E49,Data!$I:$I,"&gt;0",Data!$I:$I,"&lt;=4"),
""))))</f>
        <v/>
      </c>
      <c r="J49" s="7" t="str">
        <f>IF($E49="","",
IF('Sales Volume'!$B$6="Customer name",SUMIFS(Data!$G:$G,Data!$B:$B,VOL!$E49,Data!$I:$I,"&gt;52",Data!$I:$I,"&lt;=56"),
IF('Sales Volume'!$B$6="Customer location",SUMIFS(Data!$G:$G,Data!$C:$C,VOL!$E49,Data!$I:$I,"&gt;52",Data!$I:$I,"&lt;=56"),
IF('Sales Volume'!$B$6="Product type",SUMIFS(Data!$G:$G,Data!$F:$F,VOL!$E49,Data!$I:$I,"&gt;52",Data!$I:$I,"&lt;=56"),
""))))</f>
        <v/>
      </c>
      <c r="L49" s="7" t="str">
        <f>IF($E49="","",
IF('Sales Volume'!$B$6="Customer name",SUMIFS(Data!$G:$G,Data!$B:$B,VOL!$E49,Data!$I:$I,"&gt;0",Data!$I:$I,"&lt;=13"),
IF('Sales Volume'!$B$6="Customer location",SUMIFS(Data!$G:$G,Data!$C:$C,VOL!$E49,Data!$I:$I,"&gt;0",Data!$I:$I,"&lt;=13"),
IF('Sales Volume'!$B$6="Product type",SUMIFS(Data!$G:$G,Data!$F:$F,VOL!$E49,Data!$I:$I,"&gt;0",Data!$I:$I,"&lt;=13"),
""))))</f>
        <v/>
      </c>
      <c r="M49" s="7" t="str">
        <f>IF($E49="","",
IF('Sales Volume'!$B$6="Customer name",SUMIFS(Data!$G:$G,Data!$B:$B,VOL!$E49,Data!$I:$I,"&gt;52",Data!$I:$I,"&lt;=65"),
IF('Sales Volume'!$B$6="Customer location",SUMIFS(Data!$G:$G,Data!$C:$C,VOL!$E49,Data!$I:$I,"&gt;52",Data!$I:$I,"&lt;=65"),
IF('Sales Volume'!$B$6="Product type",SUMIFS(Data!$G:$G,Data!$F:$F,VOL!$E49,Data!$I:$I,"&gt;52",Data!$I:$I,"&lt;=65"),
""))))</f>
        <v/>
      </c>
      <c r="O49" s="7" t="str">
        <f>IF($E49="","",
IF('Sales Volume'!$B$6="Customer name",SUMIFS(Data!$G:$G,Data!$B:$B,VOL!$E49,Data!$I:$I,"&gt;0",Data!$I:$I,"&lt;=52"),
IF('Sales Volume'!$B$6="Customer location",SUMIFS(Data!$G:$G,Data!$C:$C,VOL!$E49,Data!$I:$I,"&gt;0",Data!$I:$I,"&lt;=52"),
IF('Sales Volume'!$B$6="Product type",SUMIFS(Data!$G:$G,Data!$F:$F,VOL!$E49,Data!$I:$I,"&gt;0",Data!$I:$I,"&lt;=52"),
""))))</f>
        <v/>
      </c>
      <c r="P49" s="7" t="str">
        <f>IF($E49="","",
IF('Sales Volume'!$B$6="Customer name",SUMIFS(Data!$G:$G,Data!$B:$B,VOL!$E49,Data!$I:$I,"&gt;52",Data!$I:$I,"&lt;=104"),
IF('Sales Volume'!$B$6="Customer location",SUMIFS(Data!$G:$G,Data!$C:$C,VOL!$E49,Data!$I:$I,"&gt;52",Data!$I:$I,"&lt;=104"),
IF('Sales Volume'!$B$6="Product type",SUMIFS(Data!$G:$G,Data!$F:$F,VOL!$E49,Data!$I:$I,"&gt;52",Data!$I:$I,"&lt;=104"),
""))))</f>
        <v/>
      </c>
    </row>
    <row r="50" spans="1:16" x14ac:dyDescent="0.35">
      <c r="A50" s="8" t="str">
        <f>IFERROR(_xlfn.RANK.EQ(F50,$F$3:$F$150,0)+COUNTIF($F$3:F50,F50)-1,"")</f>
        <v/>
      </c>
      <c r="B50" s="8" t="str">
        <f>IFERROR(_xlfn.RANK.EQ(I50,$I$3:$I$150,0)+COUNTIF($I$3:I50,I50)-1,"")</f>
        <v/>
      </c>
      <c r="C50" s="8" t="str">
        <f>IFERROR(_xlfn.RANK.EQ(L50,$L$3:$L$150,0)+COUNTIF($L$3:L50,L50)-1,"")</f>
        <v/>
      </c>
      <c r="D50" s="8" t="str">
        <f>IFERROR(_xlfn.RANK.EQ(O50,$O$3:$O$150,0)+COUNTIF($O$3:O50,O50)-1,"")</f>
        <v/>
      </c>
      <c r="E50" t="str">
        <f xml:space="preserve">
IF('Pivot fields'!$B49="(blank)","",
IF('Sales Volume'!$B$6="Customer Name",IF(NOT(OR('Pivot fields'!$B49="(blank)",'Pivot fields'!$B49="")),'Pivot fields'!$B49,""),
IF('Sales Volume'!$B$6="Customer location",IF(NOT(OR('Pivot fields'!$D49="(blank)",'Pivot fields'!$D49="")),'Pivot fields'!$D49,""),
IF('Sales Volume'!$B$6="Product type",IF(NOT(OR('Pivot fields'!$F49="(blank)",'Pivot fields'!$F49="")),'Pivot fields'!$F49,""),
""))))</f>
        <v/>
      </c>
      <c r="F50" s="7" t="str">
        <f>IF($E50="","",
IF('Sales Volume'!$B$6="Customer name",SUMIFS(Data!$G:$G,Data!$B:$B,VOL!$E50,Data!$I:$I,1),
IF('Sales Volume'!$B$6="Customer location",SUMIFS(Data!$G:$G,Data!$C:$C,VOL!$E50,Data!$I:$I,1),
IF('Sales Volume'!$B$6="Product type",SUMIFS(Data!$G:$G,Data!$F:$F,VOL!$E50,Data!$I:$I,1),
""))))</f>
        <v/>
      </c>
      <c r="G50" s="7" t="str">
        <f>IF($E50="","",
IF('Sales Volume'!$B$6="Customer name",SUMIFS(Data!$G:$G,Data!$B:$B,VOL!$E50,Data!$I:$I,53),
IF('Sales Volume'!$B$6="Customer location",SUMIFS(Data!$G:$G,Data!$C:$C,VOL!$E50,Data!$I:$I,53),
IF('Sales Volume'!$B$6="Product type",SUMIFS(Data!$G:$G,Data!$F:$F,VOL!$E50,Data!$I:$I,53),
""))))</f>
        <v/>
      </c>
      <c r="I50" s="7" t="str">
        <f>IF($E50="","",
IF('Sales Volume'!$B$6="Customer name",SUMIFS(Data!$G:$G,Data!$B:$B,VOL!$E50,Data!$I:$I,"&gt;0",Data!$I:$I,"&lt;=4"),
IF('Sales Volume'!$B$6="Customer location",SUMIFS(Data!$G:$G,Data!$C:$C,VOL!$E50,Data!$I:$I,"&gt;0",Data!$I:$I,"&lt;=4"),
IF('Sales Volume'!$B$6="Product type",SUMIFS(Data!$G:$G,Data!$F:$F,VOL!$E50,Data!$I:$I,"&gt;0",Data!$I:$I,"&lt;=4"),
""))))</f>
        <v/>
      </c>
      <c r="J50" s="7" t="str">
        <f>IF($E50="","",
IF('Sales Volume'!$B$6="Customer name",SUMIFS(Data!$G:$G,Data!$B:$B,VOL!$E50,Data!$I:$I,"&gt;52",Data!$I:$I,"&lt;=56"),
IF('Sales Volume'!$B$6="Customer location",SUMIFS(Data!$G:$G,Data!$C:$C,VOL!$E50,Data!$I:$I,"&gt;52",Data!$I:$I,"&lt;=56"),
IF('Sales Volume'!$B$6="Product type",SUMIFS(Data!$G:$G,Data!$F:$F,VOL!$E50,Data!$I:$I,"&gt;52",Data!$I:$I,"&lt;=56"),
""))))</f>
        <v/>
      </c>
      <c r="L50" s="7" t="str">
        <f>IF($E50="","",
IF('Sales Volume'!$B$6="Customer name",SUMIFS(Data!$G:$G,Data!$B:$B,VOL!$E50,Data!$I:$I,"&gt;0",Data!$I:$I,"&lt;=13"),
IF('Sales Volume'!$B$6="Customer location",SUMIFS(Data!$G:$G,Data!$C:$C,VOL!$E50,Data!$I:$I,"&gt;0",Data!$I:$I,"&lt;=13"),
IF('Sales Volume'!$B$6="Product type",SUMIFS(Data!$G:$G,Data!$F:$F,VOL!$E50,Data!$I:$I,"&gt;0",Data!$I:$I,"&lt;=13"),
""))))</f>
        <v/>
      </c>
      <c r="M50" s="7" t="str">
        <f>IF($E50="","",
IF('Sales Volume'!$B$6="Customer name",SUMIFS(Data!$G:$G,Data!$B:$B,VOL!$E50,Data!$I:$I,"&gt;52",Data!$I:$I,"&lt;=65"),
IF('Sales Volume'!$B$6="Customer location",SUMIFS(Data!$G:$G,Data!$C:$C,VOL!$E50,Data!$I:$I,"&gt;52",Data!$I:$I,"&lt;=65"),
IF('Sales Volume'!$B$6="Product type",SUMIFS(Data!$G:$G,Data!$F:$F,VOL!$E50,Data!$I:$I,"&gt;52",Data!$I:$I,"&lt;=65"),
""))))</f>
        <v/>
      </c>
      <c r="O50" s="7" t="str">
        <f>IF($E50="","",
IF('Sales Volume'!$B$6="Customer name",SUMIFS(Data!$G:$G,Data!$B:$B,VOL!$E50,Data!$I:$I,"&gt;0",Data!$I:$I,"&lt;=52"),
IF('Sales Volume'!$B$6="Customer location",SUMIFS(Data!$G:$G,Data!$C:$C,VOL!$E50,Data!$I:$I,"&gt;0",Data!$I:$I,"&lt;=52"),
IF('Sales Volume'!$B$6="Product type",SUMIFS(Data!$G:$G,Data!$F:$F,VOL!$E50,Data!$I:$I,"&gt;0",Data!$I:$I,"&lt;=52"),
""))))</f>
        <v/>
      </c>
      <c r="P50" s="7" t="str">
        <f>IF($E50="","",
IF('Sales Volume'!$B$6="Customer name",SUMIFS(Data!$G:$G,Data!$B:$B,VOL!$E50,Data!$I:$I,"&gt;52",Data!$I:$I,"&lt;=104"),
IF('Sales Volume'!$B$6="Customer location",SUMIFS(Data!$G:$G,Data!$C:$C,VOL!$E50,Data!$I:$I,"&gt;52",Data!$I:$I,"&lt;=104"),
IF('Sales Volume'!$B$6="Product type",SUMIFS(Data!$G:$G,Data!$F:$F,VOL!$E50,Data!$I:$I,"&gt;52",Data!$I:$I,"&lt;=104"),
""))))</f>
        <v/>
      </c>
    </row>
    <row r="51" spans="1:16" x14ac:dyDescent="0.35">
      <c r="A51" s="8" t="str">
        <f>IFERROR(_xlfn.RANK.EQ(F51,$F$3:$F$150,0)+COUNTIF($F$3:F51,F51)-1,"")</f>
        <v/>
      </c>
      <c r="B51" s="8" t="str">
        <f>IFERROR(_xlfn.RANK.EQ(I51,$I$3:$I$150,0)+COUNTIF($I$3:I51,I51)-1,"")</f>
        <v/>
      </c>
      <c r="C51" s="8" t="str">
        <f>IFERROR(_xlfn.RANK.EQ(L51,$L$3:$L$150,0)+COUNTIF($L$3:L51,L51)-1,"")</f>
        <v/>
      </c>
      <c r="D51" s="8" t="str">
        <f>IFERROR(_xlfn.RANK.EQ(O51,$O$3:$O$150,0)+COUNTIF($O$3:O51,O51)-1,"")</f>
        <v/>
      </c>
      <c r="E51" t="str">
        <f xml:space="preserve">
IF('Pivot fields'!$B50="(blank)","",
IF('Sales Volume'!$B$6="Customer Name",IF(NOT(OR('Pivot fields'!$B50="(blank)",'Pivot fields'!$B50="")),'Pivot fields'!$B50,""),
IF('Sales Volume'!$B$6="Customer location",IF(NOT(OR('Pivot fields'!$D50="(blank)",'Pivot fields'!$D50="")),'Pivot fields'!$D50,""),
IF('Sales Volume'!$B$6="Product type",IF(NOT(OR('Pivot fields'!$F50="(blank)",'Pivot fields'!$F50="")),'Pivot fields'!$F50,""),
""))))</f>
        <v/>
      </c>
      <c r="F51" s="7" t="str">
        <f>IF($E51="","",
IF('Sales Volume'!$B$6="Customer name",SUMIFS(Data!$G:$G,Data!$B:$B,VOL!$E51,Data!$I:$I,1),
IF('Sales Volume'!$B$6="Customer location",SUMIFS(Data!$G:$G,Data!$C:$C,VOL!$E51,Data!$I:$I,1),
IF('Sales Volume'!$B$6="Product type",SUMIFS(Data!$G:$G,Data!$F:$F,VOL!$E51,Data!$I:$I,1),
""))))</f>
        <v/>
      </c>
      <c r="G51" s="7" t="str">
        <f>IF($E51="","",
IF('Sales Volume'!$B$6="Customer name",SUMIFS(Data!$G:$G,Data!$B:$B,VOL!$E51,Data!$I:$I,53),
IF('Sales Volume'!$B$6="Customer location",SUMIFS(Data!$G:$G,Data!$C:$C,VOL!$E51,Data!$I:$I,53),
IF('Sales Volume'!$B$6="Product type",SUMIFS(Data!$G:$G,Data!$F:$F,VOL!$E51,Data!$I:$I,53),
""))))</f>
        <v/>
      </c>
      <c r="I51" s="7" t="str">
        <f>IF($E51="","",
IF('Sales Volume'!$B$6="Customer name",SUMIFS(Data!$G:$G,Data!$B:$B,VOL!$E51,Data!$I:$I,"&gt;0",Data!$I:$I,"&lt;=4"),
IF('Sales Volume'!$B$6="Customer location",SUMIFS(Data!$G:$G,Data!$C:$C,VOL!$E51,Data!$I:$I,"&gt;0",Data!$I:$I,"&lt;=4"),
IF('Sales Volume'!$B$6="Product type",SUMIFS(Data!$G:$G,Data!$F:$F,VOL!$E51,Data!$I:$I,"&gt;0",Data!$I:$I,"&lt;=4"),
""))))</f>
        <v/>
      </c>
      <c r="J51" s="7" t="str">
        <f>IF($E51="","",
IF('Sales Volume'!$B$6="Customer name",SUMIFS(Data!$G:$G,Data!$B:$B,VOL!$E51,Data!$I:$I,"&gt;52",Data!$I:$I,"&lt;=56"),
IF('Sales Volume'!$B$6="Customer location",SUMIFS(Data!$G:$G,Data!$C:$C,VOL!$E51,Data!$I:$I,"&gt;52",Data!$I:$I,"&lt;=56"),
IF('Sales Volume'!$B$6="Product type",SUMIFS(Data!$G:$G,Data!$F:$F,VOL!$E51,Data!$I:$I,"&gt;52",Data!$I:$I,"&lt;=56"),
""))))</f>
        <v/>
      </c>
      <c r="L51" s="7" t="str">
        <f>IF($E51="","",
IF('Sales Volume'!$B$6="Customer name",SUMIFS(Data!$G:$G,Data!$B:$B,VOL!$E51,Data!$I:$I,"&gt;0",Data!$I:$I,"&lt;=13"),
IF('Sales Volume'!$B$6="Customer location",SUMIFS(Data!$G:$G,Data!$C:$C,VOL!$E51,Data!$I:$I,"&gt;0",Data!$I:$I,"&lt;=13"),
IF('Sales Volume'!$B$6="Product type",SUMIFS(Data!$G:$G,Data!$F:$F,VOL!$E51,Data!$I:$I,"&gt;0",Data!$I:$I,"&lt;=13"),
""))))</f>
        <v/>
      </c>
      <c r="M51" s="7" t="str">
        <f>IF($E51="","",
IF('Sales Volume'!$B$6="Customer name",SUMIFS(Data!$G:$G,Data!$B:$B,VOL!$E51,Data!$I:$I,"&gt;52",Data!$I:$I,"&lt;=65"),
IF('Sales Volume'!$B$6="Customer location",SUMIFS(Data!$G:$G,Data!$C:$C,VOL!$E51,Data!$I:$I,"&gt;52",Data!$I:$I,"&lt;=65"),
IF('Sales Volume'!$B$6="Product type",SUMIFS(Data!$G:$G,Data!$F:$F,VOL!$E51,Data!$I:$I,"&gt;52",Data!$I:$I,"&lt;=65"),
""))))</f>
        <v/>
      </c>
      <c r="O51" s="7" t="str">
        <f>IF($E51="","",
IF('Sales Volume'!$B$6="Customer name",SUMIFS(Data!$G:$G,Data!$B:$B,VOL!$E51,Data!$I:$I,"&gt;0",Data!$I:$I,"&lt;=52"),
IF('Sales Volume'!$B$6="Customer location",SUMIFS(Data!$G:$G,Data!$C:$C,VOL!$E51,Data!$I:$I,"&gt;0",Data!$I:$I,"&lt;=52"),
IF('Sales Volume'!$B$6="Product type",SUMIFS(Data!$G:$G,Data!$F:$F,VOL!$E51,Data!$I:$I,"&gt;0",Data!$I:$I,"&lt;=52"),
""))))</f>
        <v/>
      </c>
      <c r="P51" s="7" t="str">
        <f>IF($E51="","",
IF('Sales Volume'!$B$6="Customer name",SUMIFS(Data!$G:$G,Data!$B:$B,VOL!$E51,Data!$I:$I,"&gt;52",Data!$I:$I,"&lt;=104"),
IF('Sales Volume'!$B$6="Customer location",SUMIFS(Data!$G:$G,Data!$C:$C,VOL!$E51,Data!$I:$I,"&gt;52",Data!$I:$I,"&lt;=104"),
IF('Sales Volume'!$B$6="Product type",SUMIFS(Data!$G:$G,Data!$F:$F,VOL!$E51,Data!$I:$I,"&gt;52",Data!$I:$I,"&lt;=104"),
""))))</f>
        <v/>
      </c>
    </row>
    <row r="52" spans="1:16" x14ac:dyDescent="0.35">
      <c r="A52" s="8" t="str">
        <f>IFERROR(_xlfn.RANK.EQ(F52,$F$3:$F$150,0)+COUNTIF($F$3:F52,F52)-1,"")</f>
        <v/>
      </c>
      <c r="B52" s="8" t="str">
        <f>IFERROR(_xlfn.RANK.EQ(I52,$I$3:$I$150,0)+COUNTIF($I$3:I52,I52)-1,"")</f>
        <v/>
      </c>
      <c r="C52" s="8" t="str">
        <f>IFERROR(_xlfn.RANK.EQ(L52,$L$3:$L$150,0)+COUNTIF($L$3:L52,L52)-1,"")</f>
        <v/>
      </c>
      <c r="D52" s="8" t="str">
        <f>IFERROR(_xlfn.RANK.EQ(O52,$O$3:$O$150,0)+COUNTIF($O$3:O52,O52)-1,"")</f>
        <v/>
      </c>
      <c r="E52" t="str">
        <f xml:space="preserve">
IF('Pivot fields'!$B51="(blank)","",
IF('Sales Volume'!$B$6="Customer Name",IF(NOT(OR('Pivot fields'!$B51="(blank)",'Pivot fields'!$B51="")),'Pivot fields'!$B51,""),
IF('Sales Volume'!$B$6="Customer location",IF(NOT(OR('Pivot fields'!$D51="(blank)",'Pivot fields'!$D51="")),'Pivot fields'!$D51,""),
IF('Sales Volume'!$B$6="Product type",IF(NOT(OR('Pivot fields'!$F51="(blank)",'Pivot fields'!$F51="")),'Pivot fields'!$F51,""),
""))))</f>
        <v/>
      </c>
      <c r="F52" s="7" t="str">
        <f>IF($E52="","",
IF('Sales Volume'!$B$6="Customer name",SUMIFS(Data!$G:$G,Data!$B:$B,VOL!$E52,Data!$I:$I,1),
IF('Sales Volume'!$B$6="Customer location",SUMIFS(Data!$G:$G,Data!$C:$C,VOL!$E52,Data!$I:$I,1),
IF('Sales Volume'!$B$6="Product type",SUMIFS(Data!$G:$G,Data!$F:$F,VOL!$E52,Data!$I:$I,1),
""))))</f>
        <v/>
      </c>
      <c r="G52" s="7" t="str">
        <f>IF($E52="","",
IF('Sales Volume'!$B$6="Customer name",SUMIFS(Data!$G:$G,Data!$B:$B,VOL!$E52,Data!$I:$I,53),
IF('Sales Volume'!$B$6="Customer location",SUMIFS(Data!$G:$G,Data!$C:$C,VOL!$E52,Data!$I:$I,53),
IF('Sales Volume'!$B$6="Product type",SUMIFS(Data!$G:$G,Data!$F:$F,VOL!$E52,Data!$I:$I,53),
""))))</f>
        <v/>
      </c>
      <c r="I52" s="7" t="str">
        <f>IF($E52="","",
IF('Sales Volume'!$B$6="Customer name",SUMIFS(Data!$G:$G,Data!$B:$B,VOL!$E52,Data!$I:$I,"&gt;0",Data!$I:$I,"&lt;=4"),
IF('Sales Volume'!$B$6="Customer location",SUMIFS(Data!$G:$G,Data!$C:$C,VOL!$E52,Data!$I:$I,"&gt;0",Data!$I:$I,"&lt;=4"),
IF('Sales Volume'!$B$6="Product type",SUMIFS(Data!$G:$G,Data!$F:$F,VOL!$E52,Data!$I:$I,"&gt;0",Data!$I:$I,"&lt;=4"),
""))))</f>
        <v/>
      </c>
      <c r="J52" s="7" t="str">
        <f>IF($E52="","",
IF('Sales Volume'!$B$6="Customer name",SUMIFS(Data!$G:$G,Data!$B:$B,VOL!$E52,Data!$I:$I,"&gt;52",Data!$I:$I,"&lt;=56"),
IF('Sales Volume'!$B$6="Customer location",SUMIFS(Data!$G:$G,Data!$C:$C,VOL!$E52,Data!$I:$I,"&gt;52",Data!$I:$I,"&lt;=56"),
IF('Sales Volume'!$B$6="Product type",SUMIFS(Data!$G:$G,Data!$F:$F,VOL!$E52,Data!$I:$I,"&gt;52",Data!$I:$I,"&lt;=56"),
""))))</f>
        <v/>
      </c>
      <c r="L52" s="7" t="str">
        <f>IF($E52="","",
IF('Sales Volume'!$B$6="Customer name",SUMIFS(Data!$G:$G,Data!$B:$B,VOL!$E52,Data!$I:$I,"&gt;0",Data!$I:$I,"&lt;=13"),
IF('Sales Volume'!$B$6="Customer location",SUMIFS(Data!$G:$G,Data!$C:$C,VOL!$E52,Data!$I:$I,"&gt;0",Data!$I:$I,"&lt;=13"),
IF('Sales Volume'!$B$6="Product type",SUMIFS(Data!$G:$G,Data!$F:$F,VOL!$E52,Data!$I:$I,"&gt;0",Data!$I:$I,"&lt;=13"),
""))))</f>
        <v/>
      </c>
      <c r="M52" s="7" t="str">
        <f>IF($E52="","",
IF('Sales Volume'!$B$6="Customer name",SUMIFS(Data!$G:$G,Data!$B:$B,VOL!$E52,Data!$I:$I,"&gt;52",Data!$I:$I,"&lt;=65"),
IF('Sales Volume'!$B$6="Customer location",SUMIFS(Data!$G:$G,Data!$C:$C,VOL!$E52,Data!$I:$I,"&gt;52",Data!$I:$I,"&lt;=65"),
IF('Sales Volume'!$B$6="Product type",SUMIFS(Data!$G:$G,Data!$F:$F,VOL!$E52,Data!$I:$I,"&gt;52",Data!$I:$I,"&lt;=65"),
""))))</f>
        <v/>
      </c>
      <c r="O52" s="7" t="str">
        <f>IF($E52="","",
IF('Sales Volume'!$B$6="Customer name",SUMIFS(Data!$G:$G,Data!$B:$B,VOL!$E52,Data!$I:$I,"&gt;0",Data!$I:$I,"&lt;=52"),
IF('Sales Volume'!$B$6="Customer location",SUMIFS(Data!$G:$G,Data!$C:$C,VOL!$E52,Data!$I:$I,"&gt;0",Data!$I:$I,"&lt;=52"),
IF('Sales Volume'!$B$6="Product type",SUMIFS(Data!$G:$G,Data!$F:$F,VOL!$E52,Data!$I:$I,"&gt;0",Data!$I:$I,"&lt;=52"),
""))))</f>
        <v/>
      </c>
      <c r="P52" s="7" t="str">
        <f>IF($E52="","",
IF('Sales Volume'!$B$6="Customer name",SUMIFS(Data!$G:$G,Data!$B:$B,VOL!$E52,Data!$I:$I,"&gt;52",Data!$I:$I,"&lt;=104"),
IF('Sales Volume'!$B$6="Customer location",SUMIFS(Data!$G:$G,Data!$C:$C,VOL!$E52,Data!$I:$I,"&gt;52",Data!$I:$I,"&lt;=104"),
IF('Sales Volume'!$B$6="Product type",SUMIFS(Data!$G:$G,Data!$F:$F,VOL!$E52,Data!$I:$I,"&gt;52",Data!$I:$I,"&lt;=104"),
""))))</f>
        <v/>
      </c>
    </row>
    <row r="53" spans="1:16" x14ac:dyDescent="0.35">
      <c r="A53" s="8" t="str">
        <f>IFERROR(_xlfn.RANK.EQ(F53,$F$3:$F$150,0)+COUNTIF($F$3:F53,F53)-1,"")</f>
        <v/>
      </c>
      <c r="B53" s="8" t="str">
        <f>IFERROR(_xlfn.RANK.EQ(I53,$I$3:$I$150,0)+COUNTIF($I$3:I53,I53)-1,"")</f>
        <v/>
      </c>
      <c r="C53" s="8" t="str">
        <f>IFERROR(_xlfn.RANK.EQ(L53,$L$3:$L$150,0)+COUNTIF($L$3:L53,L53)-1,"")</f>
        <v/>
      </c>
      <c r="D53" s="8" t="str">
        <f>IFERROR(_xlfn.RANK.EQ(O53,$O$3:$O$150,0)+COUNTIF($O$3:O53,O53)-1,"")</f>
        <v/>
      </c>
      <c r="E53" t="str">
        <f xml:space="preserve">
IF('Pivot fields'!$B52="(blank)","",
IF('Sales Volume'!$B$6="Customer Name",IF(NOT(OR('Pivot fields'!$B52="(blank)",'Pivot fields'!$B52="")),'Pivot fields'!$B52,""),
IF('Sales Volume'!$B$6="Customer location",IF(NOT(OR('Pivot fields'!$D52="(blank)",'Pivot fields'!$D52="")),'Pivot fields'!$D52,""),
IF('Sales Volume'!$B$6="Product type",IF(NOT(OR('Pivot fields'!$F52="(blank)",'Pivot fields'!$F52="")),'Pivot fields'!$F52,""),
""))))</f>
        <v/>
      </c>
      <c r="F53" s="7" t="str">
        <f>IF($E53="","",
IF('Sales Volume'!$B$6="Customer name",SUMIFS(Data!$G:$G,Data!$B:$B,VOL!$E53,Data!$I:$I,1),
IF('Sales Volume'!$B$6="Customer location",SUMIFS(Data!$G:$G,Data!$C:$C,VOL!$E53,Data!$I:$I,1),
IF('Sales Volume'!$B$6="Product type",SUMIFS(Data!$G:$G,Data!$F:$F,VOL!$E53,Data!$I:$I,1),
""))))</f>
        <v/>
      </c>
      <c r="G53" s="7" t="str">
        <f>IF($E53="","",
IF('Sales Volume'!$B$6="Customer name",SUMIFS(Data!$G:$G,Data!$B:$B,VOL!$E53,Data!$I:$I,53),
IF('Sales Volume'!$B$6="Customer location",SUMIFS(Data!$G:$G,Data!$C:$C,VOL!$E53,Data!$I:$I,53),
IF('Sales Volume'!$B$6="Product type",SUMIFS(Data!$G:$G,Data!$F:$F,VOL!$E53,Data!$I:$I,53),
""))))</f>
        <v/>
      </c>
      <c r="I53" s="7" t="str">
        <f>IF($E53="","",
IF('Sales Volume'!$B$6="Customer name",SUMIFS(Data!$G:$G,Data!$B:$B,VOL!$E53,Data!$I:$I,"&gt;0",Data!$I:$I,"&lt;=4"),
IF('Sales Volume'!$B$6="Customer location",SUMIFS(Data!$G:$G,Data!$C:$C,VOL!$E53,Data!$I:$I,"&gt;0",Data!$I:$I,"&lt;=4"),
IF('Sales Volume'!$B$6="Product type",SUMIFS(Data!$G:$G,Data!$F:$F,VOL!$E53,Data!$I:$I,"&gt;0",Data!$I:$I,"&lt;=4"),
""))))</f>
        <v/>
      </c>
      <c r="J53" s="7" t="str">
        <f>IF($E53="","",
IF('Sales Volume'!$B$6="Customer name",SUMIFS(Data!$G:$G,Data!$B:$B,VOL!$E53,Data!$I:$I,"&gt;52",Data!$I:$I,"&lt;=56"),
IF('Sales Volume'!$B$6="Customer location",SUMIFS(Data!$G:$G,Data!$C:$C,VOL!$E53,Data!$I:$I,"&gt;52",Data!$I:$I,"&lt;=56"),
IF('Sales Volume'!$B$6="Product type",SUMIFS(Data!$G:$G,Data!$F:$F,VOL!$E53,Data!$I:$I,"&gt;52",Data!$I:$I,"&lt;=56"),
""))))</f>
        <v/>
      </c>
      <c r="L53" s="7" t="str">
        <f>IF($E53="","",
IF('Sales Volume'!$B$6="Customer name",SUMIFS(Data!$G:$G,Data!$B:$B,VOL!$E53,Data!$I:$I,"&gt;0",Data!$I:$I,"&lt;=13"),
IF('Sales Volume'!$B$6="Customer location",SUMIFS(Data!$G:$G,Data!$C:$C,VOL!$E53,Data!$I:$I,"&gt;0",Data!$I:$I,"&lt;=13"),
IF('Sales Volume'!$B$6="Product type",SUMIFS(Data!$G:$G,Data!$F:$F,VOL!$E53,Data!$I:$I,"&gt;0",Data!$I:$I,"&lt;=13"),
""))))</f>
        <v/>
      </c>
      <c r="M53" s="7" t="str">
        <f>IF($E53="","",
IF('Sales Volume'!$B$6="Customer name",SUMIFS(Data!$G:$G,Data!$B:$B,VOL!$E53,Data!$I:$I,"&gt;52",Data!$I:$I,"&lt;=65"),
IF('Sales Volume'!$B$6="Customer location",SUMIFS(Data!$G:$G,Data!$C:$C,VOL!$E53,Data!$I:$I,"&gt;52",Data!$I:$I,"&lt;=65"),
IF('Sales Volume'!$B$6="Product type",SUMIFS(Data!$G:$G,Data!$F:$F,VOL!$E53,Data!$I:$I,"&gt;52",Data!$I:$I,"&lt;=65"),
""))))</f>
        <v/>
      </c>
      <c r="O53" s="7" t="str">
        <f>IF($E53="","",
IF('Sales Volume'!$B$6="Customer name",SUMIFS(Data!$G:$G,Data!$B:$B,VOL!$E53,Data!$I:$I,"&gt;0",Data!$I:$I,"&lt;=52"),
IF('Sales Volume'!$B$6="Customer location",SUMIFS(Data!$G:$G,Data!$C:$C,VOL!$E53,Data!$I:$I,"&gt;0",Data!$I:$I,"&lt;=52"),
IF('Sales Volume'!$B$6="Product type",SUMIFS(Data!$G:$G,Data!$F:$F,VOL!$E53,Data!$I:$I,"&gt;0",Data!$I:$I,"&lt;=52"),
""))))</f>
        <v/>
      </c>
      <c r="P53" s="7" t="str">
        <f>IF($E53="","",
IF('Sales Volume'!$B$6="Customer name",SUMIFS(Data!$G:$G,Data!$B:$B,VOL!$E53,Data!$I:$I,"&gt;52",Data!$I:$I,"&lt;=104"),
IF('Sales Volume'!$B$6="Customer location",SUMIFS(Data!$G:$G,Data!$C:$C,VOL!$E53,Data!$I:$I,"&gt;52",Data!$I:$I,"&lt;=104"),
IF('Sales Volume'!$B$6="Product type",SUMIFS(Data!$G:$G,Data!$F:$F,VOL!$E53,Data!$I:$I,"&gt;52",Data!$I:$I,"&lt;=104"),
""))))</f>
        <v/>
      </c>
    </row>
    <row r="54" spans="1:16" x14ac:dyDescent="0.35">
      <c r="A54" s="8" t="str">
        <f>IFERROR(_xlfn.RANK.EQ(F54,$F$3:$F$150,0)+COUNTIF($F$3:F54,F54)-1,"")</f>
        <v/>
      </c>
      <c r="B54" s="8" t="str">
        <f>IFERROR(_xlfn.RANK.EQ(I54,$I$3:$I$150,0)+COUNTIF($I$3:I54,I54)-1,"")</f>
        <v/>
      </c>
      <c r="C54" s="8" t="str">
        <f>IFERROR(_xlfn.RANK.EQ(L54,$L$3:$L$150,0)+COUNTIF($L$3:L54,L54)-1,"")</f>
        <v/>
      </c>
      <c r="D54" s="8" t="str">
        <f>IFERROR(_xlfn.RANK.EQ(O54,$O$3:$O$150,0)+COUNTIF($O$3:O54,O54)-1,"")</f>
        <v/>
      </c>
      <c r="E54" t="str">
        <f xml:space="preserve">
IF('Pivot fields'!$B53="(blank)","",
IF('Sales Volume'!$B$6="Customer Name",IF(NOT(OR('Pivot fields'!$B53="(blank)",'Pivot fields'!$B53="")),'Pivot fields'!$B53,""),
IF('Sales Volume'!$B$6="Customer location",IF(NOT(OR('Pivot fields'!$D53="(blank)",'Pivot fields'!$D53="")),'Pivot fields'!$D53,""),
IF('Sales Volume'!$B$6="Product type",IF(NOT(OR('Pivot fields'!$F53="(blank)",'Pivot fields'!$F53="")),'Pivot fields'!$F53,""),
""))))</f>
        <v/>
      </c>
      <c r="F54" s="7" t="str">
        <f>IF($E54="","",
IF('Sales Volume'!$B$6="Customer name",SUMIFS(Data!$G:$G,Data!$B:$B,VOL!$E54,Data!$I:$I,1),
IF('Sales Volume'!$B$6="Customer location",SUMIFS(Data!$G:$G,Data!$C:$C,VOL!$E54,Data!$I:$I,1),
IF('Sales Volume'!$B$6="Product type",SUMIFS(Data!$G:$G,Data!$F:$F,VOL!$E54,Data!$I:$I,1),
""))))</f>
        <v/>
      </c>
      <c r="G54" s="7" t="str">
        <f>IF($E54="","",
IF('Sales Volume'!$B$6="Customer name",SUMIFS(Data!$G:$G,Data!$B:$B,VOL!$E54,Data!$I:$I,53),
IF('Sales Volume'!$B$6="Customer location",SUMIFS(Data!$G:$G,Data!$C:$C,VOL!$E54,Data!$I:$I,53),
IF('Sales Volume'!$B$6="Product type",SUMIFS(Data!$G:$G,Data!$F:$F,VOL!$E54,Data!$I:$I,53),
""))))</f>
        <v/>
      </c>
      <c r="I54" s="7" t="str">
        <f>IF($E54="","",
IF('Sales Volume'!$B$6="Customer name",SUMIFS(Data!$G:$G,Data!$B:$B,VOL!$E54,Data!$I:$I,"&gt;0",Data!$I:$I,"&lt;=4"),
IF('Sales Volume'!$B$6="Customer location",SUMIFS(Data!$G:$G,Data!$C:$C,VOL!$E54,Data!$I:$I,"&gt;0",Data!$I:$I,"&lt;=4"),
IF('Sales Volume'!$B$6="Product type",SUMIFS(Data!$G:$G,Data!$F:$F,VOL!$E54,Data!$I:$I,"&gt;0",Data!$I:$I,"&lt;=4"),
""))))</f>
        <v/>
      </c>
      <c r="J54" s="7" t="str">
        <f>IF($E54="","",
IF('Sales Volume'!$B$6="Customer name",SUMIFS(Data!$G:$G,Data!$B:$B,VOL!$E54,Data!$I:$I,"&gt;52",Data!$I:$I,"&lt;=56"),
IF('Sales Volume'!$B$6="Customer location",SUMIFS(Data!$G:$G,Data!$C:$C,VOL!$E54,Data!$I:$I,"&gt;52",Data!$I:$I,"&lt;=56"),
IF('Sales Volume'!$B$6="Product type",SUMIFS(Data!$G:$G,Data!$F:$F,VOL!$E54,Data!$I:$I,"&gt;52",Data!$I:$I,"&lt;=56"),
""))))</f>
        <v/>
      </c>
      <c r="L54" s="7" t="str">
        <f>IF($E54="","",
IF('Sales Volume'!$B$6="Customer name",SUMIFS(Data!$G:$G,Data!$B:$B,VOL!$E54,Data!$I:$I,"&gt;0",Data!$I:$I,"&lt;=13"),
IF('Sales Volume'!$B$6="Customer location",SUMIFS(Data!$G:$G,Data!$C:$C,VOL!$E54,Data!$I:$I,"&gt;0",Data!$I:$I,"&lt;=13"),
IF('Sales Volume'!$B$6="Product type",SUMIFS(Data!$G:$G,Data!$F:$F,VOL!$E54,Data!$I:$I,"&gt;0",Data!$I:$I,"&lt;=13"),
""))))</f>
        <v/>
      </c>
      <c r="M54" s="7" t="str">
        <f>IF($E54="","",
IF('Sales Volume'!$B$6="Customer name",SUMIFS(Data!$G:$G,Data!$B:$B,VOL!$E54,Data!$I:$I,"&gt;52",Data!$I:$I,"&lt;=65"),
IF('Sales Volume'!$B$6="Customer location",SUMIFS(Data!$G:$G,Data!$C:$C,VOL!$E54,Data!$I:$I,"&gt;52",Data!$I:$I,"&lt;=65"),
IF('Sales Volume'!$B$6="Product type",SUMIFS(Data!$G:$G,Data!$F:$F,VOL!$E54,Data!$I:$I,"&gt;52",Data!$I:$I,"&lt;=65"),
""))))</f>
        <v/>
      </c>
      <c r="O54" s="7" t="str">
        <f>IF($E54="","",
IF('Sales Volume'!$B$6="Customer name",SUMIFS(Data!$G:$G,Data!$B:$B,VOL!$E54,Data!$I:$I,"&gt;0",Data!$I:$I,"&lt;=52"),
IF('Sales Volume'!$B$6="Customer location",SUMIFS(Data!$G:$G,Data!$C:$C,VOL!$E54,Data!$I:$I,"&gt;0",Data!$I:$I,"&lt;=52"),
IF('Sales Volume'!$B$6="Product type",SUMIFS(Data!$G:$G,Data!$F:$F,VOL!$E54,Data!$I:$I,"&gt;0",Data!$I:$I,"&lt;=52"),
""))))</f>
        <v/>
      </c>
      <c r="P54" s="7" t="str">
        <f>IF($E54="","",
IF('Sales Volume'!$B$6="Customer name",SUMIFS(Data!$G:$G,Data!$B:$B,VOL!$E54,Data!$I:$I,"&gt;52",Data!$I:$I,"&lt;=104"),
IF('Sales Volume'!$B$6="Customer location",SUMIFS(Data!$G:$G,Data!$C:$C,VOL!$E54,Data!$I:$I,"&gt;52",Data!$I:$I,"&lt;=104"),
IF('Sales Volume'!$B$6="Product type",SUMIFS(Data!$G:$G,Data!$F:$F,VOL!$E54,Data!$I:$I,"&gt;52",Data!$I:$I,"&lt;=104"),
""))))</f>
        <v/>
      </c>
    </row>
    <row r="55" spans="1:16" x14ac:dyDescent="0.35">
      <c r="A55" s="8" t="str">
        <f>IFERROR(_xlfn.RANK.EQ(F55,$F$3:$F$150,0)+COUNTIF($F$3:F55,F55)-1,"")</f>
        <v/>
      </c>
      <c r="B55" s="8" t="str">
        <f>IFERROR(_xlfn.RANK.EQ(I55,$I$3:$I$150,0)+COUNTIF($I$3:I55,I55)-1,"")</f>
        <v/>
      </c>
      <c r="C55" s="8" t="str">
        <f>IFERROR(_xlfn.RANK.EQ(L55,$L$3:$L$150,0)+COUNTIF($L$3:L55,L55)-1,"")</f>
        <v/>
      </c>
      <c r="D55" s="8" t="str">
        <f>IFERROR(_xlfn.RANK.EQ(O55,$O$3:$O$150,0)+COUNTIF($O$3:O55,O55)-1,"")</f>
        <v/>
      </c>
      <c r="E55" t="str">
        <f xml:space="preserve">
IF('Pivot fields'!$B54="(blank)","",
IF('Sales Volume'!$B$6="Customer Name",IF(NOT(OR('Pivot fields'!$B54="(blank)",'Pivot fields'!$B54="")),'Pivot fields'!$B54,""),
IF('Sales Volume'!$B$6="Customer location",IF(NOT(OR('Pivot fields'!$D54="(blank)",'Pivot fields'!$D54="")),'Pivot fields'!$D54,""),
IF('Sales Volume'!$B$6="Product type",IF(NOT(OR('Pivot fields'!$F54="(blank)",'Pivot fields'!$F54="")),'Pivot fields'!$F54,""),
""))))</f>
        <v/>
      </c>
      <c r="F55" s="7" t="str">
        <f>IF($E55="","",
IF('Sales Volume'!$B$6="Customer name",SUMIFS(Data!$G:$G,Data!$B:$B,VOL!$E55,Data!$I:$I,1),
IF('Sales Volume'!$B$6="Customer location",SUMIFS(Data!$G:$G,Data!$C:$C,VOL!$E55,Data!$I:$I,1),
IF('Sales Volume'!$B$6="Product type",SUMIFS(Data!$G:$G,Data!$F:$F,VOL!$E55,Data!$I:$I,1),
""))))</f>
        <v/>
      </c>
      <c r="G55" s="7" t="str">
        <f>IF($E55="","",
IF('Sales Volume'!$B$6="Customer name",SUMIFS(Data!$G:$G,Data!$B:$B,VOL!$E55,Data!$I:$I,53),
IF('Sales Volume'!$B$6="Customer location",SUMIFS(Data!$G:$G,Data!$C:$C,VOL!$E55,Data!$I:$I,53),
IF('Sales Volume'!$B$6="Product type",SUMIFS(Data!$G:$G,Data!$F:$F,VOL!$E55,Data!$I:$I,53),
""))))</f>
        <v/>
      </c>
      <c r="I55" s="7" t="str">
        <f>IF($E55="","",
IF('Sales Volume'!$B$6="Customer name",SUMIFS(Data!$G:$G,Data!$B:$B,VOL!$E55,Data!$I:$I,"&gt;0",Data!$I:$I,"&lt;=4"),
IF('Sales Volume'!$B$6="Customer location",SUMIFS(Data!$G:$G,Data!$C:$C,VOL!$E55,Data!$I:$I,"&gt;0",Data!$I:$I,"&lt;=4"),
IF('Sales Volume'!$B$6="Product type",SUMIFS(Data!$G:$G,Data!$F:$F,VOL!$E55,Data!$I:$I,"&gt;0",Data!$I:$I,"&lt;=4"),
""))))</f>
        <v/>
      </c>
      <c r="J55" s="7" t="str">
        <f>IF($E55="","",
IF('Sales Volume'!$B$6="Customer name",SUMIFS(Data!$G:$G,Data!$B:$B,VOL!$E55,Data!$I:$I,"&gt;52",Data!$I:$I,"&lt;=56"),
IF('Sales Volume'!$B$6="Customer location",SUMIFS(Data!$G:$G,Data!$C:$C,VOL!$E55,Data!$I:$I,"&gt;52",Data!$I:$I,"&lt;=56"),
IF('Sales Volume'!$B$6="Product type",SUMIFS(Data!$G:$G,Data!$F:$F,VOL!$E55,Data!$I:$I,"&gt;52",Data!$I:$I,"&lt;=56"),
""))))</f>
        <v/>
      </c>
      <c r="L55" s="7" t="str">
        <f>IF($E55="","",
IF('Sales Volume'!$B$6="Customer name",SUMIFS(Data!$G:$G,Data!$B:$B,VOL!$E55,Data!$I:$I,"&gt;0",Data!$I:$I,"&lt;=13"),
IF('Sales Volume'!$B$6="Customer location",SUMIFS(Data!$G:$G,Data!$C:$C,VOL!$E55,Data!$I:$I,"&gt;0",Data!$I:$I,"&lt;=13"),
IF('Sales Volume'!$B$6="Product type",SUMIFS(Data!$G:$G,Data!$F:$F,VOL!$E55,Data!$I:$I,"&gt;0",Data!$I:$I,"&lt;=13"),
""))))</f>
        <v/>
      </c>
      <c r="M55" s="7" t="str">
        <f>IF($E55="","",
IF('Sales Volume'!$B$6="Customer name",SUMIFS(Data!$G:$G,Data!$B:$B,VOL!$E55,Data!$I:$I,"&gt;52",Data!$I:$I,"&lt;=65"),
IF('Sales Volume'!$B$6="Customer location",SUMIFS(Data!$G:$G,Data!$C:$C,VOL!$E55,Data!$I:$I,"&gt;52",Data!$I:$I,"&lt;=65"),
IF('Sales Volume'!$B$6="Product type",SUMIFS(Data!$G:$G,Data!$F:$F,VOL!$E55,Data!$I:$I,"&gt;52",Data!$I:$I,"&lt;=65"),
""))))</f>
        <v/>
      </c>
      <c r="O55" s="7" t="str">
        <f>IF($E55="","",
IF('Sales Volume'!$B$6="Customer name",SUMIFS(Data!$G:$G,Data!$B:$B,VOL!$E55,Data!$I:$I,"&gt;0",Data!$I:$I,"&lt;=52"),
IF('Sales Volume'!$B$6="Customer location",SUMIFS(Data!$G:$G,Data!$C:$C,VOL!$E55,Data!$I:$I,"&gt;0",Data!$I:$I,"&lt;=52"),
IF('Sales Volume'!$B$6="Product type",SUMIFS(Data!$G:$G,Data!$F:$F,VOL!$E55,Data!$I:$I,"&gt;0",Data!$I:$I,"&lt;=52"),
""))))</f>
        <v/>
      </c>
      <c r="P55" s="7" t="str">
        <f>IF($E55="","",
IF('Sales Volume'!$B$6="Customer name",SUMIFS(Data!$G:$G,Data!$B:$B,VOL!$E55,Data!$I:$I,"&gt;52",Data!$I:$I,"&lt;=104"),
IF('Sales Volume'!$B$6="Customer location",SUMIFS(Data!$G:$G,Data!$C:$C,VOL!$E55,Data!$I:$I,"&gt;52",Data!$I:$I,"&lt;=104"),
IF('Sales Volume'!$B$6="Product type",SUMIFS(Data!$G:$G,Data!$F:$F,VOL!$E55,Data!$I:$I,"&gt;52",Data!$I:$I,"&lt;=104"),
""))))</f>
        <v/>
      </c>
    </row>
    <row r="56" spans="1:16" x14ac:dyDescent="0.35">
      <c r="A56" s="8" t="str">
        <f>IFERROR(_xlfn.RANK.EQ(F56,$F$3:$F$150,0)+COUNTIF($F$3:F56,F56)-1,"")</f>
        <v/>
      </c>
      <c r="B56" s="8" t="str">
        <f>IFERROR(_xlfn.RANK.EQ(I56,$I$3:$I$150,0)+COUNTIF($I$3:I56,I56)-1,"")</f>
        <v/>
      </c>
      <c r="C56" s="8" t="str">
        <f>IFERROR(_xlfn.RANK.EQ(L56,$L$3:$L$150,0)+COUNTIF($L$3:L56,L56)-1,"")</f>
        <v/>
      </c>
      <c r="D56" s="8" t="str">
        <f>IFERROR(_xlfn.RANK.EQ(O56,$O$3:$O$150,0)+COUNTIF($O$3:O56,O56)-1,"")</f>
        <v/>
      </c>
      <c r="E56" t="str">
        <f xml:space="preserve">
IF('Pivot fields'!$B55="(blank)","",
IF('Sales Volume'!$B$6="Customer Name",IF(NOT(OR('Pivot fields'!$B55="(blank)",'Pivot fields'!$B55="")),'Pivot fields'!$B55,""),
IF('Sales Volume'!$B$6="Customer location",IF(NOT(OR('Pivot fields'!$D55="(blank)",'Pivot fields'!$D55="")),'Pivot fields'!$D55,""),
IF('Sales Volume'!$B$6="Product type",IF(NOT(OR('Pivot fields'!$F55="(blank)",'Pivot fields'!$F55="")),'Pivot fields'!$F55,""),
""))))</f>
        <v/>
      </c>
      <c r="F56" s="7" t="str">
        <f>IF($E56="","",
IF('Sales Volume'!$B$6="Customer name",SUMIFS(Data!$G:$G,Data!$B:$B,VOL!$E56,Data!$I:$I,1),
IF('Sales Volume'!$B$6="Customer location",SUMIFS(Data!$G:$G,Data!$C:$C,VOL!$E56,Data!$I:$I,1),
IF('Sales Volume'!$B$6="Product type",SUMIFS(Data!$G:$G,Data!$F:$F,VOL!$E56,Data!$I:$I,1),
""))))</f>
        <v/>
      </c>
      <c r="G56" s="7" t="str">
        <f>IF($E56="","",
IF('Sales Volume'!$B$6="Customer name",SUMIFS(Data!$G:$G,Data!$B:$B,VOL!$E56,Data!$I:$I,53),
IF('Sales Volume'!$B$6="Customer location",SUMIFS(Data!$G:$G,Data!$C:$C,VOL!$E56,Data!$I:$I,53),
IF('Sales Volume'!$B$6="Product type",SUMIFS(Data!$G:$G,Data!$F:$F,VOL!$E56,Data!$I:$I,53),
""))))</f>
        <v/>
      </c>
      <c r="I56" s="7" t="str">
        <f>IF($E56="","",
IF('Sales Volume'!$B$6="Customer name",SUMIFS(Data!$G:$G,Data!$B:$B,VOL!$E56,Data!$I:$I,"&gt;0",Data!$I:$I,"&lt;=4"),
IF('Sales Volume'!$B$6="Customer location",SUMIFS(Data!$G:$G,Data!$C:$C,VOL!$E56,Data!$I:$I,"&gt;0",Data!$I:$I,"&lt;=4"),
IF('Sales Volume'!$B$6="Product type",SUMIFS(Data!$G:$G,Data!$F:$F,VOL!$E56,Data!$I:$I,"&gt;0",Data!$I:$I,"&lt;=4"),
""))))</f>
        <v/>
      </c>
      <c r="J56" s="7" t="str">
        <f>IF($E56="","",
IF('Sales Volume'!$B$6="Customer name",SUMIFS(Data!$G:$G,Data!$B:$B,VOL!$E56,Data!$I:$I,"&gt;52",Data!$I:$I,"&lt;=56"),
IF('Sales Volume'!$B$6="Customer location",SUMIFS(Data!$G:$G,Data!$C:$C,VOL!$E56,Data!$I:$I,"&gt;52",Data!$I:$I,"&lt;=56"),
IF('Sales Volume'!$B$6="Product type",SUMIFS(Data!$G:$G,Data!$F:$F,VOL!$E56,Data!$I:$I,"&gt;52",Data!$I:$I,"&lt;=56"),
""))))</f>
        <v/>
      </c>
      <c r="L56" s="7" t="str">
        <f>IF($E56="","",
IF('Sales Volume'!$B$6="Customer name",SUMIFS(Data!$G:$G,Data!$B:$B,VOL!$E56,Data!$I:$I,"&gt;0",Data!$I:$I,"&lt;=13"),
IF('Sales Volume'!$B$6="Customer location",SUMIFS(Data!$G:$G,Data!$C:$C,VOL!$E56,Data!$I:$I,"&gt;0",Data!$I:$I,"&lt;=13"),
IF('Sales Volume'!$B$6="Product type",SUMIFS(Data!$G:$G,Data!$F:$F,VOL!$E56,Data!$I:$I,"&gt;0",Data!$I:$I,"&lt;=13"),
""))))</f>
        <v/>
      </c>
      <c r="M56" s="7" t="str">
        <f>IF($E56="","",
IF('Sales Volume'!$B$6="Customer name",SUMIFS(Data!$G:$G,Data!$B:$B,VOL!$E56,Data!$I:$I,"&gt;52",Data!$I:$I,"&lt;=65"),
IF('Sales Volume'!$B$6="Customer location",SUMIFS(Data!$G:$G,Data!$C:$C,VOL!$E56,Data!$I:$I,"&gt;52",Data!$I:$I,"&lt;=65"),
IF('Sales Volume'!$B$6="Product type",SUMIFS(Data!$G:$G,Data!$F:$F,VOL!$E56,Data!$I:$I,"&gt;52",Data!$I:$I,"&lt;=65"),
""))))</f>
        <v/>
      </c>
      <c r="O56" s="7" t="str">
        <f>IF($E56="","",
IF('Sales Volume'!$B$6="Customer name",SUMIFS(Data!$G:$G,Data!$B:$B,VOL!$E56,Data!$I:$I,"&gt;0",Data!$I:$I,"&lt;=52"),
IF('Sales Volume'!$B$6="Customer location",SUMIFS(Data!$G:$G,Data!$C:$C,VOL!$E56,Data!$I:$I,"&gt;0",Data!$I:$I,"&lt;=52"),
IF('Sales Volume'!$B$6="Product type",SUMIFS(Data!$G:$G,Data!$F:$F,VOL!$E56,Data!$I:$I,"&gt;0",Data!$I:$I,"&lt;=52"),
""))))</f>
        <v/>
      </c>
      <c r="P56" s="7" t="str">
        <f>IF($E56="","",
IF('Sales Volume'!$B$6="Customer name",SUMIFS(Data!$G:$G,Data!$B:$B,VOL!$E56,Data!$I:$I,"&gt;52",Data!$I:$I,"&lt;=104"),
IF('Sales Volume'!$B$6="Customer location",SUMIFS(Data!$G:$G,Data!$C:$C,VOL!$E56,Data!$I:$I,"&gt;52",Data!$I:$I,"&lt;=104"),
IF('Sales Volume'!$B$6="Product type",SUMIFS(Data!$G:$G,Data!$F:$F,VOL!$E56,Data!$I:$I,"&gt;52",Data!$I:$I,"&lt;=104"),
""))))</f>
        <v/>
      </c>
    </row>
    <row r="57" spans="1:16" x14ac:dyDescent="0.35">
      <c r="A57" s="8" t="str">
        <f>IFERROR(_xlfn.RANK.EQ(F57,$F$3:$F$150,0)+COUNTIF($F$3:F57,F57)-1,"")</f>
        <v/>
      </c>
      <c r="B57" s="8" t="str">
        <f>IFERROR(_xlfn.RANK.EQ(I57,$I$3:$I$150,0)+COUNTIF($I$3:I57,I57)-1,"")</f>
        <v/>
      </c>
      <c r="C57" s="8" t="str">
        <f>IFERROR(_xlfn.RANK.EQ(L57,$L$3:$L$150,0)+COUNTIF($L$3:L57,L57)-1,"")</f>
        <v/>
      </c>
      <c r="D57" s="8" t="str">
        <f>IFERROR(_xlfn.RANK.EQ(O57,$O$3:$O$150,0)+COUNTIF($O$3:O57,O57)-1,"")</f>
        <v/>
      </c>
      <c r="E57" t="str">
        <f xml:space="preserve">
IF('Pivot fields'!$B56="(blank)","",
IF('Sales Volume'!$B$6="Customer Name",IF(NOT(OR('Pivot fields'!$B56="(blank)",'Pivot fields'!$B56="")),'Pivot fields'!$B56,""),
IF('Sales Volume'!$B$6="Customer location",IF(NOT(OR('Pivot fields'!$D56="(blank)",'Pivot fields'!$D56="")),'Pivot fields'!$D56,""),
IF('Sales Volume'!$B$6="Product type",IF(NOT(OR('Pivot fields'!$F56="(blank)",'Pivot fields'!$F56="")),'Pivot fields'!$F56,""),
""))))</f>
        <v/>
      </c>
      <c r="F57" s="7" t="str">
        <f>IF($E57="","",
IF('Sales Volume'!$B$6="Customer name",SUMIFS(Data!$G:$G,Data!$B:$B,VOL!$E57,Data!$I:$I,1),
IF('Sales Volume'!$B$6="Customer location",SUMIFS(Data!$G:$G,Data!$C:$C,VOL!$E57,Data!$I:$I,1),
IF('Sales Volume'!$B$6="Product type",SUMIFS(Data!$G:$G,Data!$F:$F,VOL!$E57,Data!$I:$I,1),
""))))</f>
        <v/>
      </c>
      <c r="G57" s="7" t="str">
        <f>IF($E57="","",
IF('Sales Volume'!$B$6="Customer name",SUMIFS(Data!$G:$G,Data!$B:$B,VOL!$E57,Data!$I:$I,53),
IF('Sales Volume'!$B$6="Customer location",SUMIFS(Data!$G:$G,Data!$C:$C,VOL!$E57,Data!$I:$I,53),
IF('Sales Volume'!$B$6="Product type",SUMIFS(Data!$G:$G,Data!$F:$F,VOL!$E57,Data!$I:$I,53),
""))))</f>
        <v/>
      </c>
      <c r="I57" s="7" t="str">
        <f>IF($E57="","",
IF('Sales Volume'!$B$6="Customer name",SUMIFS(Data!$G:$G,Data!$B:$B,VOL!$E57,Data!$I:$I,"&gt;0",Data!$I:$I,"&lt;=4"),
IF('Sales Volume'!$B$6="Customer location",SUMIFS(Data!$G:$G,Data!$C:$C,VOL!$E57,Data!$I:$I,"&gt;0",Data!$I:$I,"&lt;=4"),
IF('Sales Volume'!$B$6="Product type",SUMIFS(Data!$G:$G,Data!$F:$F,VOL!$E57,Data!$I:$I,"&gt;0",Data!$I:$I,"&lt;=4"),
""))))</f>
        <v/>
      </c>
      <c r="J57" s="7" t="str">
        <f>IF($E57="","",
IF('Sales Volume'!$B$6="Customer name",SUMIFS(Data!$G:$G,Data!$B:$B,VOL!$E57,Data!$I:$I,"&gt;52",Data!$I:$I,"&lt;=56"),
IF('Sales Volume'!$B$6="Customer location",SUMIFS(Data!$G:$G,Data!$C:$C,VOL!$E57,Data!$I:$I,"&gt;52",Data!$I:$I,"&lt;=56"),
IF('Sales Volume'!$B$6="Product type",SUMIFS(Data!$G:$G,Data!$F:$F,VOL!$E57,Data!$I:$I,"&gt;52",Data!$I:$I,"&lt;=56"),
""))))</f>
        <v/>
      </c>
      <c r="L57" s="7" t="str">
        <f>IF($E57="","",
IF('Sales Volume'!$B$6="Customer name",SUMIFS(Data!$G:$G,Data!$B:$B,VOL!$E57,Data!$I:$I,"&gt;0",Data!$I:$I,"&lt;=13"),
IF('Sales Volume'!$B$6="Customer location",SUMIFS(Data!$G:$G,Data!$C:$C,VOL!$E57,Data!$I:$I,"&gt;0",Data!$I:$I,"&lt;=13"),
IF('Sales Volume'!$B$6="Product type",SUMIFS(Data!$G:$G,Data!$F:$F,VOL!$E57,Data!$I:$I,"&gt;0",Data!$I:$I,"&lt;=13"),
""))))</f>
        <v/>
      </c>
      <c r="M57" s="7" t="str">
        <f>IF($E57="","",
IF('Sales Volume'!$B$6="Customer name",SUMIFS(Data!$G:$G,Data!$B:$B,VOL!$E57,Data!$I:$I,"&gt;52",Data!$I:$I,"&lt;=65"),
IF('Sales Volume'!$B$6="Customer location",SUMIFS(Data!$G:$G,Data!$C:$C,VOL!$E57,Data!$I:$I,"&gt;52",Data!$I:$I,"&lt;=65"),
IF('Sales Volume'!$B$6="Product type",SUMIFS(Data!$G:$G,Data!$F:$F,VOL!$E57,Data!$I:$I,"&gt;52",Data!$I:$I,"&lt;=65"),
""))))</f>
        <v/>
      </c>
      <c r="O57" s="7" t="str">
        <f>IF($E57="","",
IF('Sales Volume'!$B$6="Customer name",SUMIFS(Data!$G:$G,Data!$B:$B,VOL!$E57,Data!$I:$I,"&gt;0",Data!$I:$I,"&lt;=52"),
IF('Sales Volume'!$B$6="Customer location",SUMIFS(Data!$G:$G,Data!$C:$C,VOL!$E57,Data!$I:$I,"&gt;0",Data!$I:$I,"&lt;=52"),
IF('Sales Volume'!$B$6="Product type",SUMIFS(Data!$G:$G,Data!$F:$F,VOL!$E57,Data!$I:$I,"&gt;0",Data!$I:$I,"&lt;=52"),
""))))</f>
        <v/>
      </c>
      <c r="P57" s="7" t="str">
        <f>IF($E57="","",
IF('Sales Volume'!$B$6="Customer name",SUMIFS(Data!$G:$G,Data!$B:$B,VOL!$E57,Data!$I:$I,"&gt;52",Data!$I:$I,"&lt;=104"),
IF('Sales Volume'!$B$6="Customer location",SUMIFS(Data!$G:$G,Data!$C:$C,VOL!$E57,Data!$I:$I,"&gt;52",Data!$I:$I,"&lt;=104"),
IF('Sales Volume'!$B$6="Product type",SUMIFS(Data!$G:$G,Data!$F:$F,VOL!$E57,Data!$I:$I,"&gt;52",Data!$I:$I,"&lt;=104"),
""))))</f>
        <v/>
      </c>
    </row>
    <row r="58" spans="1:16" x14ac:dyDescent="0.35">
      <c r="A58" s="8" t="str">
        <f>IFERROR(_xlfn.RANK.EQ(F58,$F$3:$F$150,0)+COUNTIF($F$3:F58,F58)-1,"")</f>
        <v/>
      </c>
      <c r="B58" s="8" t="str">
        <f>IFERROR(_xlfn.RANK.EQ(I58,$I$3:$I$150,0)+COUNTIF($I$3:I58,I58)-1,"")</f>
        <v/>
      </c>
      <c r="C58" s="8" t="str">
        <f>IFERROR(_xlfn.RANK.EQ(L58,$L$3:$L$150,0)+COUNTIF($L$3:L58,L58)-1,"")</f>
        <v/>
      </c>
      <c r="D58" s="8" t="str">
        <f>IFERROR(_xlfn.RANK.EQ(O58,$O$3:$O$150,0)+COUNTIF($O$3:O58,O58)-1,"")</f>
        <v/>
      </c>
      <c r="E58" t="str">
        <f xml:space="preserve">
IF('Pivot fields'!$B57="(blank)","",
IF('Sales Volume'!$B$6="Customer Name",IF(NOT(OR('Pivot fields'!$B57="(blank)",'Pivot fields'!$B57="")),'Pivot fields'!$B57,""),
IF('Sales Volume'!$B$6="Customer location",IF(NOT(OR('Pivot fields'!$D57="(blank)",'Pivot fields'!$D57="")),'Pivot fields'!$D57,""),
IF('Sales Volume'!$B$6="Product type",IF(NOT(OR('Pivot fields'!$F57="(blank)",'Pivot fields'!$F57="")),'Pivot fields'!$F57,""),
""))))</f>
        <v/>
      </c>
      <c r="F58" s="7" t="str">
        <f>IF($E58="","",
IF('Sales Volume'!$B$6="Customer name",SUMIFS(Data!$G:$G,Data!$B:$B,VOL!$E58,Data!$I:$I,1),
IF('Sales Volume'!$B$6="Customer location",SUMIFS(Data!$G:$G,Data!$C:$C,VOL!$E58,Data!$I:$I,1),
IF('Sales Volume'!$B$6="Product type",SUMIFS(Data!$G:$G,Data!$F:$F,VOL!$E58,Data!$I:$I,1),
""))))</f>
        <v/>
      </c>
      <c r="G58" s="7" t="str">
        <f>IF($E58="","",
IF('Sales Volume'!$B$6="Customer name",SUMIFS(Data!$G:$G,Data!$B:$B,VOL!$E58,Data!$I:$I,53),
IF('Sales Volume'!$B$6="Customer location",SUMIFS(Data!$G:$G,Data!$C:$C,VOL!$E58,Data!$I:$I,53),
IF('Sales Volume'!$B$6="Product type",SUMIFS(Data!$G:$G,Data!$F:$F,VOL!$E58,Data!$I:$I,53),
""))))</f>
        <v/>
      </c>
      <c r="I58" s="7" t="str">
        <f>IF($E58="","",
IF('Sales Volume'!$B$6="Customer name",SUMIFS(Data!$G:$G,Data!$B:$B,VOL!$E58,Data!$I:$I,"&gt;0",Data!$I:$I,"&lt;=4"),
IF('Sales Volume'!$B$6="Customer location",SUMIFS(Data!$G:$G,Data!$C:$C,VOL!$E58,Data!$I:$I,"&gt;0",Data!$I:$I,"&lt;=4"),
IF('Sales Volume'!$B$6="Product type",SUMIFS(Data!$G:$G,Data!$F:$F,VOL!$E58,Data!$I:$I,"&gt;0",Data!$I:$I,"&lt;=4"),
""))))</f>
        <v/>
      </c>
      <c r="J58" s="7" t="str">
        <f>IF($E58="","",
IF('Sales Volume'!$B$6="Customer name",SUMIFS(Data!$G:$G,Data!$B:$B,VOL!$E58,Data!$I:$I,"&gt;52",Data!$I:$I,"&lt;=56"),
IF('Sales Volume'!$B$6="Customer location",SUMIFS(Data!$G:$G,Data!$C:$C,VOL!$E58,Data!$I:$I,"&gt;52",Data!$I:$I,"&lt;=56"),
IF('Sales Volume'!$B$6="Product type",SUMIFS(Data!$G:$G,Data!$F:$F,VOL!$E58,Data!$I:$I,"&gt;52",Data!$I:$I,"&lt;=56"),
""))))</f>
        <v/>
      </c>
      <c r="L58" s="7" t="str">
        <f>IF($E58="","",
IF('Sales Volume'!$B$6="Customer name",SUMIFS(Data!$G:$G,Data!$B:$B,VOL!$E58,Data!$I:$I,"&gt;0",Data!$I:$I,"&lt;=13"),
IF('Sales Volume'!$B$6="Customer location",SUMIFS(Data!$G:$G,Data!$C:$C,VOL!$E58,Data!$I:$I,"&gt;0",Data!$I:$I,"&lt;=13"),
IF('Sales Volume'!$B$6="Product type",SUMIFS(Data!$G:$G,Data!$F:$F,VOL!$E58,Data!$I:$I,"&gt;0",Data!$I:$I,"&lt;=13"),
""))))</f>
        <v/>
      </c>
      <c r="M58" s="7" t="str">
        <f>IF($E58="","",
IF('Sales Volume'!$B$6="Customer name",SUMIFS(Data!$G:$G,Data!$B:$B,VOL!$E58,Data!$I:$I,"&gt;52",Data!$I:$I,"&lt;=65"),
IF('Sales Volume'!$B$6="Customer location",SUMIFS(Data!$G:$G,Data!$C:$C,VOL!$E58,Data!$I:$I,"&gt;52",Data!$I:$I,"&lt;=65"),
IF('Sales Volume'!$B$6="Product type",SUMIFS(Data!$G:$G,Data!$F:$F,VOL!$E58,Data!$I:$I,"&gt;52",Data!$I:$I,"&lt;=65"),
""))))</f>
        <v/>
      </c>
      <c r="O58" s="7" t="str">
        <f>IF($E58="","",
IF('Sales Volume'!$B$6="Customer name",SUMIFS(Data!$G:$G,Data!$B:$B,VOL!$E58,Data!$I:$I,"&gt;0",Data!$I:$I,"&lt;=52"),
IF('Sales Volume'!$B$6="Customer location",SUMIFS(Data!$G:$G,Data!$C:$C,VOL!$E58,Data!$I:$I,"&gt;0",Data!$I:$I,"&lt;=52"),
IF('Sales Volume'!$B$6="Product type",SUMIFS(Data!$G:$G,Data!$F:$F,VOL!$E58,Data!$I:$I,"&gt;0",Data!$I:$I,"&lt;=52"),
""))))</f>
        <v/>
      </c>
      <c r="P58" s="7" t="str">
        <f>IF($E58="","",
IF('Sales Volume'!$B$6="Customer name",SUMIFS(Data!$G:$G,Data!$B:$B,VOL!$E58,Data!$I:$I,"&gt;52",Data!$I:$I,"&lt;=104"),
IF('Sales Volume'!$B$6="Customer location",SUMIFS(Data!$G:$G,Data!$C:$C,VOL!$E58,Data!$I:$I,"&gt;52",Data!$I:$I,"&lt;=104"),
IF('Sales Volume'!$B$6="Product type",SUMIFS(Data!$G:$G,Data!$F:$F,VOL!$E58,Data!$I:$I,"&gt;52",Data!$I:$I,"&lt;=104"),
""))))</f>
        <v/>
      </c>
    </row>
    <row r="59" spans="1:16" x14ac:dyDescent="0.35">
      <c r="A59" s="8" t="str">
        <f>IFERROR(_xlfn.RANK.EQ(F59,$F$3:$F$150,0)+COUNTIF($F$3:F59,F59)-1,"")</f>
        <v/>
      </c>
      <c r="B59" s="8" t="str">
        <f>IFERROR(_xlfn.RANK.EQ(I59,$I$3:$I$150,0)+COUNTIF($I$3:I59,I59)-1,"")</f>
        <v/>
      </c>
      <c r="C59" s="8" t="str">
        <f>IFERROR(_xlfn.RANK.EQ(L59,$L$3:$L$150,0)+COUNTIF($L$3:L59,L59)-1,"")</f>
        <v/>
      </c>
      <c r="D59" s="8" t="str">
        <f>IFERROR(_xlfn.RANK.EQ(O59,$O$3:$O$150,0)+COUNTIF($O$3:O59,O59)-1,"")</f>
        <v/>
      </c>
      <c r="E59" t="str">
        <f xml:space="preserve">
IF('Pivot fields'!$B58="(blank)","",
IF('Sales Volume'!$B$6="Customer Name",IF(NOT(OR('Pivot fields'!$B58="(blank)",'Pivot fields'!$B58="")),'Pivot fields'!$B58,""),
IF('Sales Volume'!$B$6="Customer location",IF(NOT(OR('Pivot fields'!$D58="(blank)",'Pivot fields'!$D58="")),'Pivot fields'!$D58,""),
IF('Sales Volume'!$B$6="Product type",IF(NOT(OR('Pivot fields'!$F58="(blank)",'Pivot fields'!$F58="")),'Pivot fields'!$F58,""),
""))))</f>
        <v/>
      </c>
      <c r="F59" s="7" t="str">
        <f>IF($E59="","",
IF('Sales Volume'!$B$6="Customer name",SUMIFS(Data!$G:$G,Data!$B:$B,VOL!$E59,Data!$I:$I,1),
IF('Sales Volume'!$B$6="Customer location",SUMIFS(Data!$G:$G,Data!$C:$C,VOL!$E59,Data!$I:$I,1),
IF('Sales Volume'!$B$6="Product type",SUMIFS(Data!$G:$G,Data!$F:$F,VOL!$E59,Data!$I:$I,1),
""))))</f>
        <v/>
      </c>
      <c r="G59" s="7" t="str">
        <f>IF($E59="","",
IF('Sales Volume'!$B$6="Customer name",SUMIFS(Data!$G:$G,Data!$B:$B,VOL!$E59,Data!$I:$I,53),
IF('Sales Volume'!$B$6="Customer location",SUMIFS(Data!$G:$G,Data!$C:$C,VOL!$E59,Data!$I:$I,53),
IF('Sales Volume'!$B$6="Product type",SUMIFS(Data!$G:$G,Data!$F:$F,VOL!$E59,Data!$I:$I,53),
""))))</f>
        <v/>
      </c>
      <c r="I59" s="7" t="str">
        <f>IF($E59="","",
IF('Sales Volume'!$B$6="Customer name",SUMIFS(Data!$G:$G,Data!$B:$B,VOL!$E59,Data!$I:$I,"&gt;0",Data!$I:$I,"&lt;=4"),
IF('Sales Volume'!$B$6="Customer location",SUMIFS(Data!$G:$G,Data!$C:$C,VOL!$E59,Data!$I:$I,"&gt;0",Data!$I:$I,"&lt;=4"),
IF('Sales Volume'!$B$6="Product type",SUMIFS(Data!$G:$G,Data!$F:$F,VOL!$E59,Data!$I:$I,"&gt;0",Data!$I:$I,"&lt;=4"),
""))))</f>
        <v/>
      </c>
      <c r="J59" s="7" t="str">
        <f>IF($E59="","",
IF('Sales Volume'!$B$6="Customer name",SUMIFS(Data!$G:$G,Data!$B:$B,VOL!$E59,Data!$I:$I,"&gt;52",Data!$I:$I,"&lt;=56"),
IF('Sales Volume'!$B$6="Customer location",SUMIFS(Data!$G:$G,Data!$C:$C,VOL!$E59,Data!$I:$I,"&gt;52",Data!$I:$I,"&lt;=56"),
IF('Sales Volume'!$B$6="Product type",SUMIFS(Data!$G:$G,Data!$F:$F,VOL!$E59,Data!$I:$I,"&gt;52",Data!$I:$I,"&lt;=56"),
""))))</f>
        <v/>
      </c>
      <c r="L59" s="7" t="str">
        <f>IF($E59="","",
IF('Sales Volume'!$B$6="Customer name",SUMIFS(Data!$G:$G,Data!$B:$B,VOL!$E59,Data!$I:$I,"&gt;0",Data!$I:$I,"&lt;=13"),
IF('Sales Volume'!$B$6="Customer location",SUMIFS(Data!$G:$G,Data!$C:$C,VOL!$E59,Data!$I:$I,"&gt;0",Data!$I:$I,"&lt;=13"),
IF('Sales Volume'!$B$6="Product type",SUMIFS(Data!$G:$G,Data!$F:$F,VOL!$E59,Data!$I:$I,"&gt;0",Data!$I:$I,"&lt;=13"),
""))))</f>
        <v/>
      </c>
      <c r="M59" s="7" t="str">
        <f>IF($E59="","",
IF('Sales Volume'!$B$6="Customer name",SUMIFS(Data!$G:$G,Data!$B:$B,VOL!$E59,Data!$I:$I,"&gt;52",Data!$I:$I,"&lt;=65"),
IF('Sales Volume'!$B$6="Customer location",SUMIFS(Data!$G:$G,Data!$C:$C,VOL!$E59,Data!$I:$I,"&gt;52",Data!$I:$I,"&lt;=65"),
IF('Sales Volume'!$B$6="Product type",SUMIFS(Data!$G:$G,Data!$F:$F,VOL!$E59,Data!$I:$I,"&gt;52",Data!$I:$I,"&lt;=65"),
""))))</f>
        <v/>
      </c>
      <c r="O59" s="7" t="str">
        <f>IF($E59="","",
IF('Sales Volume'!$B$6="Customer name",SUMIFS(Data!$G:$G,Data!$B:$B,VOL!$E59,Data!$I:$I,"&gt;0",Data!$I:$I,"&lt;=52"),
IF('Sales Volume'!$B$6="Customer location",SUMIFS(Data!$G:$G,Data!$C:$C,VOL!$E59,Data!$I:$I,"&gt;0",Data!$I:$I,"&lt;=52"),
IF('Sales Volume'!$B$6="Product type",SUMIFS(Data!$G:$G,Data!$F:$F,VOL!$E59,Data!$I:$I,"&gt;0",Data!$I:$I,"&lt;=52"),
""))))</f>
        <v/>
      </c>
      <c r="P59" s="7" t="str">
        <f>IF($E59="","",
IF('Sales Volume'!$B$6="Customer name",SUMIFS(Data!$G:$G,Data!$B:$B,VOL!$E59,Data!$I:$I,"&gt;52",Data!$I:$I,"&lt;=104"),
IF('Sales Volume'!$B$6="Customer location",SUMIFS(Data!$G:$G,Data!$C:$C,VOL!$E59,Data!$I:$I,"&gt;52",Data!$I:$I,"&lt;=104"),
IF('Sales Volume'!$B$6="Product type",SUMIFS(Data!$G:$G,Data!$F:$F,VOL!$E59,Data!$I:$I,"&gt;52",Data!$I:$I,"&lt;=104"),
""))))</f>
        <v/>
      </c>
    </row>
    <row r="60" spans="1:16" x14ac:dyDescent="0.35">
      <c r="A60" s="8" t="str">
        <f>IFERROR(_xlfn.RANK.EQ(F60,$F$3:$F$150,0)+COUNTIF($F$3:F60,F60)-1,"")</f>
        <v/>
      </c>
      <c r="B60" s="8" t="str">
        <f>IFERROR(_xlfn.RANK.EQ(I60,$I$3:$I$150,0)+COUNTIF($I$3:I60,I60)-1,"")</f>
        <v/>
      </c>
      <c r="C60" s="8" t="str">
        <f>IFERROR(_xlfn.RANK.EQ(L60,$L$3:$L$150,0)+COUNTIF($L$3:L60,L60)-1,"")</f>
        <v/>
      </c>
      <c r="D60" s="8" t="str">
        <f>IFERROR(_xlfn.RANK.EQ(O60,$O$3:$O$150,0)+COUNTIF($O$3:O60,O60)-1,"")</f>
        <v/>
      </c>
      <c r="E60" t="str">
        <f xml:space="preserve">
IF('Pivot fields'!$B59="(blank)","",
IF('Sales Volume'!$B$6="Customer Name",IF(NOT(OR('Pivot fields'!$B59="(blank)",'Pivot fields'!$B59="")),'Pivot fields'!$B59,""),
IF('Sales Volume'!$B$6="Customer location",IF(NOT(OR('Pivot fields'!$D59="(blank)",'Pivot fields'!$D59="")),'Pivot fields'!$D59,""),
IF('Sales Volume'!$B$6="Product type",IF(NOT(OR('Pivot fields'!$F59="(blank)",'Pivot fields'!$F59="")),'Pivot fields'!$F59,""),
""))))</f>
        <v/>
      </c>
      <c r="F60" s="7" t="str">
        <f>IF($E60="","",
IF('Sales Volume'!$B$6="Customer name",SUMIFS(Data!$G:$G,Data!$B:$B,VOL!$E60,Data!$I:$I,1),
IF('Sales Volume'!$B$6="Customer location",SUMIFS(Data!$G:$G,Data!$C:$C,VOL!$E60,Data!$I:$I,1),
IF('Sales Volume'!$B$6="Product type",SUMIFS(Data!$G:$G,Data!$F:$F,VOL!$E60,Data!$I:$I,1),
""))))</f>
        <v/>
      </c>
      <c r="G60" s="7" t="str">
        <f>IF($E60="","",
IF('Sales Volume'!$B$6="Customer name",SUMIFS(Data!$G:$G,Data!$B:$B,VOL!$E60,Data!$I:$I,53),
IF('Sales Volume'!$B$6="Customer location",SUMIFS(Data!$G:$G,Data!$C:$C,VOL!$E60,Data!$I:$I,53),
IF('Sales Volume'!$B$6="Product type",SUMIFS(Data!$G:$G,Data!$F:$F,VOL!$E60,Data!$I:$I,53),
""))))</f>
        <v/>
      </c>
      <c r="I60" s="7" t="str">
        <f>IF($E60="","",
IF('Sales Volume'!$B$6="Customer name",SUMIFS(Data!$G:$G,Data!$B:$B,VOL!$E60,Data!$I:$I,"&gt;0",Data!$I:$I,"&lt;=4"),
IF('Sales Volume'!$B$6="Customer location",SUMIFS(Data!$G:$G,Data!$C:$C,VOL!$E60,Data!$I:$I,"&gt;0",Data!$I:$I,"&lt;=4"),
IF('Sales Volume'!$B$6="Product type",SUMIFS(Data!$G:$G,Data!$F:$F,VOL!$E60,Data!$I:$I,"&gt;0",Data!$I:$I,"&lt;=4"),
""))))</f>
        <v/>
      </c>
      <c r="J60" s="7" t="str">
        <f>IF($E60="","",
IF('Sales Volume'!$B$6="Customer name",SUMIFS(Data!$G:$G,Data!$B:$B,VOL!$E60,Data!$I:$I,"&gt;52",Data!$I:$I,"&lt;=56"),
IF('Sales Volume'!$B$6="Customer location",SUMIFS(Data!$G:$G,Data!$C:$C,VOL!$E60,Data!$I:$I,"&gt;52",Data!$I:$I,"&lt;=56"),
IF('Sales Volume'!$B$6="Product type",SUMIFS(Data!$G:$G,Data!$F:$F,VOL!$E60,Data!$I:$I,"&gt;52",Data!$I:$I,"&lt;=56"),
""))))</f>
        <v/>
      </c>
      <c r="L60" s="7" t="str">
        <f>IF($E60="","",
IF('Sales Volume'!$B$6="Customer name",SUMIFS(Data!$G:$G,Data!$B:$B,VOL!$E60,Data!$I:$I,"&gt;0",Data!$I:$I,"&lt;=13"),
IF('Sales Volume'!$B$6="Customer location",SUMIFS(Data!$G:$G,Data!$C:$C,VOL!$E60,Data!$I:$I,"&gt;0",Data!$I:$I,"&lt;=13"),
IF('Sales Volume'!$B$6="Product type",SUMIFS(Data!$G:$G,Data!$F:$F,VOL!$E60,Data!$I:$I,"&gt;0",Data!$I:$I,"&lt;=13"),
""))))</f>
        <v/>
      </c>
      <c r="M60" s="7" t="str">
        <f>IF($E60="","",
IF('Sales Volume'!$B$6="Customer name",SUMIFS(Data!$G:$G,Data!$B:$B,VOL!$E60,Data!$I:$I,"&gt;52",Data!$I:$I,"&lt;=65"),
IF('Sales Volume'!$B$6="Customer location",SUMIFS(Data!$G:$G,Data!$C:$C,VOL!$E60,Data!$I:$I,"&gt;52",Data!$I:$I,"&lt;=65"),
IF('Sales Volume'!$B$6="Product type",SUMIFS(Data!$G:$G,Data!$F:$F,VOL!$E60,Data!$I:$I,"&gt;52",Data!$I:$I,"&lt;=65"),
""))))</f>
        <v/>
      </c>
      <c r="O60" s="7" t="str">
        <f>IF($E60="","",
IF('Sales Volume'!$B$6="Customer name",SUMIFS(Data!$G:$G,Data!$B:$B,VOL!$E60,Data!$I:$I,"&gt;0",Data!$I:$I,"&lt;=52"),
IF('Sales Volume'!$B$6="Customer location",SUMIFS(Data!$G:$G,Data!$C:$C,VOL!$E60,Data!$I:$I,"&gt;0",Data!$I:$I,"&lt;=52"),
IF('Sales Volume'!$B$6="Product type",SUMIFS(Data!$G:$G,Data!$F:$F,VOL!$E60,Data!$I:$I,"&gt;0",Data!$I:$I,"&lt;=52"),
""))))</f>
        <v/>
      </c>
      <c r="P60" s="7" t="str">
        <f>IF($E60="","",
IF('Sales Volume'!$B$6="Customer name",SUMIFS(Data!$G:$G,Data!$B:$B,VOL!$E60,Data!$I:$I,"&gt;52",Data!$I:$I,"&lt;=104"),
IF('Sales Volume'!$B$6="Customer location",SUMIFS(Data!$G:$G,Data!$C:$C,VOL!$E60,Data!$I:$I,"&gt;52",Data!$I:$I,"&lt;=104"),
IF('Sales Volume'!$B$6="Product type",SUMIFS(Data!$G:$G,Data!$F:$F,VOL!$E60,Data!$I:$I,"&gt;52",Data!$I:$I,"&lt;=104"),
""))))</f>
        <v/>
      </c>
    </row>
    <row r="61" spans="1:16" x14ac:dyDescent="0.35">
      <c r="A61" s="8" t="str">
        <f>IFERROR(_xlfn.RANK.EQ(F61,$F$3:$F$150,0)+COUNTIF($F$3:F61,F61)-1,"")</f>
        <v/>
      </c>
      <c r="B61" s="8" t="str">
        <f>IFERROR(_xlfn.RANK.EQ(I61,$I$3:$I$150,0)+COUNTIF($I$3:I61,I61)-1,"")</f>
        <v/>
      </c>
      <c r="C61" s="8" t="str">
        <f>IFERROR(_xlfn.RANK.EQ(L61,$L$3:$L$150,0)+COUNTIF($L$3:L61,L61)-1,"")</f>
        <v/>
      </c>
      <c r="D61" s="8" t="str">
        <f>IFERROR(_xlfn.RANK.EQ(O61,$O$3:$O$150,0)+COUNTIF($O$3:O61,O61)-1,"")</f>
        <v/>
      </c>
      <c r="E61" t="str">
        <f xml:space="preserve">
IF('Pivot fields'!$B60="(blank)","",
IF('Sales Volume'!$B$6="Customer Name",IF(NOT(OR('Pivot fields'!$B60="(blank)",'Pivot fields'!$B60="")),'Pivot fields'!$B60,""),
IF('Sales Volume'!$B$6="Customer location",IF(NOT(OR('Pivot fields'!$D60="(blank)",'Pivot fields'!$D60="")),'Pivot fields'!$D60,""),
IF('Sales Volume'!$B$6="Product type",IF(NOT(OR('Pivot fields'!$F60="(blank)",'Pivot fields'!$F60="")),'Pivot fields'!$F60,""),
""))))</f>
        <v/>
      </c>
      <c r="F61" s="7" t="str">
        <f>IF($E61="","",
IF('Sales Volume'!$B$6="Customer name",SUMIFS(Data!$G:$G,Data!$B:$B,VOL!$E61,Data!$I:$I,1),
IF('Sales Volume'!$B$6="Customer location",SUMIFS(Data!$G:$G,Data!$C:$C,VOL!$E61,Data!$I:$I,1),
IF('Sales Volume'!$B$6="Product type",SUMIFS(Data!$G:$G,Data!$F:$F,VOL!$E61,Data!$I:$I,1),
""))))</f>
        <v/>
      </c>
      <c r="G61" s="7" t="str">
        <f>IF($E61="","",
IF('Sales Volume'!$B$6="Customer name",SUMIFS(Data!$G:$G,Data!$B:$B,VOL!$E61,Data!$I:$I,53),
IF('Sales Volume'!$B$6="Customer location",SUMIFS(Data!$G:$G,Data!$C:$C,VOL!$E61,Data!$I:$I,53),
IF('Sales Volume'!$B$6="Product type",SUMIFS(Data!$G:$G,Data!$F:$F,VOL!$E61,Data!$I:$I,53),
""))))</f>
        <v/>
      </c>
      <c r="I61" s="7" t="str">
        <f>IF($E61="","",
IF('Sales Volume'!$B$6="Customer name",SUMIFS(Data!$G:$G,Data!$B:$B,VOL!$E61,Data!$I:$I,"&gt;0",Data!$I:$I,"&lt;=4"),
IF('Sales Volume'!$B$6="Customer location",SUMIFS(Data!$G:$G,Data!$C:$C,VOL!$E61,Data!$I:$I,"&gt;0",Data!$I:$I,"&lt;=4"),
IF('Sales Volume'!$B$6="Product type",SUMIFS(Data!$G:$G,Data!$F:$F,VOL!$E61,Data!$I:$I,"&gt;0",Data!$I:$I,"&lt;=4"),
""))))</f>
        <v/>
      </c>
      <c r="J61" s="7" t="str">
        <f>IF($E61="","",
IF('Sales Volume'!$B$6="Customer name",SUMIFS(Data!$G:$G,Data!$B:$B,VOL!$E61,Data!$I:$I,"&gt;52",Data!$I:$I,"&lt;=56"),
IF('Sales Volume'!$B$6="Customer location",SUMIFS(Data!$G:$G,Data!$C:$C,VOL!$E61,Data!$I:$I,"&gt;52",Data!$I:$I,"&lt;=56"),
IF('Sales Volume'!$B$6="Product type",SUMIFS(Data!$G:$G,Data!$F:$F,VOL!$E61,Data!$I:$I,"&gt;52",Data!$I:$I,"&lt;=56"),
""))))</f>
        <v/>
      </c>
      <c r="L61" s="7" t="str">
        <f>IF($E61="","",
IF('Sales Volume'!$B$6="Customer name",SUMIFS(Data!$G:$G,Data!$B:$B,VOL!$E61,Data!$I:$I,"&gt;0",Data!$I:$I,"&lt;=13"),
IF('Sales Volume'!$B$6="Customer location",SUMIFS(Data!$G:$G,Data!$C:$C,VOL!$E61,Data!$I:$I,"&gt;0",Data!$I:$I,"&lt;=13"),
IF('Sales Volume'!$B$6="Product type",SUMIFS(Data!$G:$G,Data!$F:$F,VOL!$E61,Data!$I:$I,"&gt;0",Data!$I:$I,"&lt;=13"),
""))))</f>
        <v/>
      </c>
      <c r="M61" s="7" t="str">
        <f>IF($E61="","",
IF('Sales Volume'!$B$6="Customer name",SUMIFS(Data!$G:$G,Data!$B:$B,VOL!$E61,Data!$I:$I,"&gt;52",Data!$I:$I,"&lt;=65"),
IF('Sales Volume'!$B$6="Customer location",SUMIFS(Data!$G:$G,Data!$C:$C,VOL!$E61,Data!$I:$I,"&gt;52",Data!$I:$I,"&lt;=65"),
IF('Sales Volume'!$B$6="Product type",SUMIFS(Data!$G:$G,Data!$F:$F,VOL!$E61,Data!$I:$I,"&gt;52",Data!$I:$I,"&lt;=65"),
""))))</f>
        <v/>
      </c>
      <c r="O61" s="7" t="str">
        <f>IF($E61="","",
IF('Sales Volume'!$B$6="Customer name",SUMIFS(Data!$G:$G,Data!$B:$B,VOL!$E61,Data!$I:$I,"&gt;0",Data!$I:$I,"&lt;=52"),
IF('Sales Volume'!$B$6="Customer location",SUMIFS(Data!$G:$G,Data!$C:$C,VOL!$E61,Data!$I:$I,"&gt;0",Data!$I:$I,"&lt;=52"),
IF('Sales Volume'!$B$6="Product type",SUMIFS(Data!$G:$G,Data!$F:$F,VOL!$E61,Data!$I:$I,"&gt;0",Data!$I:$I,"&lt;=52"),
""))))</f>
        <v/>
      </c>
      <c r="P61" s="7" t="str">
        <f>IF($E61="","",
IF('Sales Volume'!$B$6="Customer name",SUMIFS(Data!$G:$G,Data!$B:$B,VOL!$E61,Data!$I:$I,"&gt;52",Data!$I:$I,"&lt;=104"),
IF('Sales Volume'!$B$6="Customer location",SUMIFS(Data!$G:$G,Data!$C:$C,VOL!$E61,Data!$I:$I,"&gt;52",Data!$I:$I,"&lt;=104"),
IF('Sales Volume'!$B$6="Product type",SUMIFS(Data!$G:$G,Data!$F:$F,VOL!$E61,Data!$I:$I,"&gt;52",Data!$I:$I,"&lt;=104"),
""))))</f>
        <v/>
      </c>
    </row>
    <row r="62" spans="1:16" x14ac:dyDescent="0.35">
      <c r="A62" s="8" t="str">
        <f>IFERROR(_xlfn.RANK.EQ(F62,$F$3:$F$150,0)+COUNTIF($F$3:F62,F62)-1,"")</f>
        <v/>
      </c>
      <c r="B62" s="8" t="str">
        <f>IFERROR(_xlfn.RANK.EQ(I62,$I$3:$I$150,0)+COUNTIF($I$3:I62,I62)-1,"")</f>
        <v/>
      </c>
      <c r="C62" s="8" t="str">
        <f>IFERROR(_xlfn.RANK.EQ(L62,$L$3:$L$150,0)+COUNTIF($L$3:L62,L62)-1,"")</f>
        <v/>
      </c>
      <c r="D62" s="8" t="str">
        <f>IFERROR(_xlfn.RANK.EQ(O62,$O$3:$O$150,0)+COUNTIF($O$3:O62,O62)-1,"")</f>
        <v/>
      </c>
      <c r="E62" t="str">
        <f xml:space="preserve">
IF('Pivot fields'!$B61="(blank)","",
IF('Sales Volume'!$B$6="Customer Name",IF(NOT(OR('Pivot fields'!$B61="(blank)",'Pivot fields'!$B61="")),'Pivot fields'!$B61,""),
IF('Sales Volume'!$B$6="Customer location",IF(NOT(OR('Pivot fields'!$D61="(blank)",'Pivot fields'!$D61="")),'Pivot fields'!$D61,""),
IF('Sales Volume'!$B$6="Product type",IF(NOT(OR('Pivot fields'!$F61="(blank)",'Pivot fields'!$F61="")),'Pivot fields'!$F61,""),
""))))</f>
        <v/>
      </c>
      <c r="F62" s="7" t="str">
        <f>IF($E62="","",
IF('Sales Volume'!$B$6="Customer name",SUMIFS(Data!$G:$G,Data!$B:$B,VOL!$E62,Data!$I:$I,1),
IF('Sales Volume'!$B$6="Customer location",SUMIFS(Data!$G:$G,Data!$C:$C,VOL!$E62,Data!$I:$I,1),
IF('Sales Volume'!$B$6="Product type",SUMIFS(Data!$G:$G,Data!$F:$F,VOL!$E62,Data!$I:$I,1),
""))))</f>
        <v/>
      </c>
      <c r="G62" s="7" t="str">
        <f>IF($E62="","",
IF('Sales Volume'!$B$6="Customer name",SUMIFS(Data!$G:$G,Data!$B:$B,VOL!$E62,Data!$I:$I,53),
IF('Sales Volume'!$B$6="Customer location",SUMIFS(Data!$G:$G,Data!$C:$C,VOL!$E62,Data!$I:$I,53),
IF('Sales Volume'!$B$6="Product type",SUMIFS(Data!$G:$G,Data!$F:$F,VOL!$E62,Data!$I:$I,53),
""))))</f>
        <v/>
      </c>
      <c r="I62" s="7" t="str">
        <f>IF($E62="","",
IF('Sales Volume'!$B$6="Customer name",SUMIFS(Data!$G:$G,Data!$B:$B,VOL!$E62,Data!$I:$I,"&gt;0",Data!$I:$I,"&lt;=4"),
IF('Sales Volume'!$B$6="Customer location",SUMIFS(Data!$G:$G,Data!$C:$C,VOL!$E62,Data!$I:$I,"&gt;0",Data!$I:$I,"&lt;=4"),
IF('Sales Volume'!$B$6="Product type",SUMIFS(Data!$G:$G,Data!$F:$F,VOL!$E62,Data!$I:$I,"&gt;0",Data!$I:$I,"&lt;=4"),
""))))</f>
        <v/>
      </c>
      <c r="J62" s="7" t="str">
        <f>IF($E62="","",
IF('Sales Volume'!$B$6="Customer name",SUMIFS(Data!$G:$G,Data!$B:$B,VOL!$E62,Data!$I:$I,"&gt;52",Data!$I:$I,"&lt;=56"),
IF('Sales Volume'!$B$6="Customer location",SUMIFS(Data!$G:$G,Data!$C:$C,VOL!$E62,Data!$I:$I,"&gt;52",Data!$I:$I,"&lt;=56"),
IF('Sales Volume'!$B$6="Product type",SUMIFS(Data!$G:$G,Data!$F:$F,VOL!$E62,Data!$I:$I,"&gt;52",Data!$I:$I,"&lt;=56"),
""))))</f>
        <v/>
      </c>
      <c r="L62" s="7" t="str">
        <f>IF($E62="","",
IF('Sales Volume'!$B$6="Customer name",SUMIFS(Data!$G:$G,Data!$B:$B,VOL!$E62,Data!$I:$I,"&gt;0",Data!$I:$I,"&lt;=13"),
IF('Sales Volume'!$B$6="Customer location",SUMIFS(Data!$G:$G,Data!$C:$C,VOL!$E62,Data!$I:$I,"&gt;0",Data!$I:$I,"&lt;=13"),
IF('Sales Volume'!$B$6="Product type",SUMIFS(Data!$G:$G,Data!$F:$F,VOL!$E62,Data!$I:$I,"&gt;0",Data!$I:$I,"&lt;=13"),
""))))</f>
        <v/>
      </c>
      <c r="M62" s="7" t="str">
        <f>IF($E62="","",
IF('Sales Volume'!$B$6="Customer name",SUMIFS(Data!$G:$G,Data!$B:$B,VOL!$E62,Data!$I:$I,"&gt;52",Data!$I:$I,"&lt;=65"),
IF('Sales Volume'!$B$6="Customer location",SUMIFS(Data!$G:$G,Data!$C:$C,VOL!$E62,Data!$I:$I,"&gt;52",Data!$I:$I,"&lt;=65"),
IF('Sales Volume'!$B$6="Product type",SUMIFS(Data!$G:$G,Data!$F:$F,VOL!$E62,Data!$I:$I,"&gt;52",Data!$I:$I,"&lt;=65"),
""))))</f>
        <v/>
      </c>
      <c r="O62" s="7" t="str">
        <f>IF($E62="","",
IF('Sales Volume'!$B$6="Customer name",SUMIFS(Data!$G:$G,Data!$B:$B,VOL!$E62,Data!$I:$I,"&gt;0",Data!$I:$I,"&lt;=52"),
IF('Sales Volume'!$B$6="Customer location",SUMIFS(Data!$G:$G,Data!$C:$C,VOL!$E62,Data!$I:$I,"&gt;0",Data!$I:$I,"&lt;=52"),
IF('Sales Volume'!$B$6="Product type",SUMIFS(Data!$G:$G,Data!$F:$F,VOL!$E62,Data!$I:$I,"&gt;0",Data!$I:$I,"&lt;=52"),
""))))</f>
        <v/>
      </c>
      <c r="P62" s="7" t="str">
        <f>IF($E62="","",
IF('Sales Volume'!$B$6="Customer name",SUMIFS(Data!$G:$G,Data!$B:$B,VOL!$E62,Data!$I:$I,"&gt;52",Data!$I:$I,"&lt;=104"),
IF('Sales Volume'!$B$6="Customer location",SUMIFS(Data!$G:$G,Data!$C:$C,VOL!$E62,Data!$I:$I,"&gt;52",Data!$I:$I,"&lt;=104"),
IF('Sales Volume'!$B$6="Product type",SUMIFS(Data!$G:$G,Data!$F:$F,VOL!$E62,Data!$I:$I,"&gt;52",Data!$I:$I,"&lt;=104"),
""))))</f>
        <v/>
      </c>
    </row>
    <row r="63" spans="1:16" x14ac:dyDescent="0.35">
      <c r="A63" s="8" t="str">
        <f>IFERROR(_xlfn.RANK.EQ(F63,$F$3:$F$150,0)+COUNTIF($F$3:F63,F63)-1,"")</f>
        <v/>
      </c>
      <c r="B63" s="8" t="str">
        <f>IFERROR(_xlfn.RANK.EQ(I63,$I$3:$I$150,0)+COUNTIF($I$3:I63,I63)-1,"")</f>
        <v/>
      </c>
      <c r="C63" s="8" t="str">
        <f>IFERROR(_xlfn.RANK.EQ(L63,$L$3:$L$150,0)+COUNTIF($L$3:L63,L63)-1,"")</f>
        <v/>
      </c>
      <c r="D63" s="8" t="str">
        <f>IFERROR(_xlfn.RANK.EQ(O63,$O$3:$O$150,0)+COUNTIF($O$3:O63,O63)-1,"")</f>
        <v/>
      </c>
      <c r="E63" t="str">
        <f xml:space="preserve">
IF('Pivot fields'!$B62="(blank)","",
IF('Sales Volume'!$B$6="Customer Name",IF(NOT(OR('Pivot fields'!$B62="(blank)",'Pivot fields'!$B62="")),'Pivot fields'!$B62,""),
IF('Sales Volume'!$B$6="Customer location",IF(NOT(OR('Pivot fields'!$D62="(blank)",'Pivot fields'!$D62="")),'Pivot fields'!$D62,""),
IF('Sales Volume'!$B$6="Product type",IF(NOT(OR('Pivot fields'!$F62="(blank)",'Pivot fields'!$F62="")),'Pivot fields'!$F62,""),
""))))</f>
        <v/>
      </c>
      <c r="F63" s="7" t="str">
        <f>IF($E63="","",
IF('Sales Volume'!$B$6="Customer name",SUMIFS(Data!$G:$G,Data!$B:$B,VOL!$E63,Data!$I:$I,1),
IF('Sales Volume'!$B$6="Customer location",SUMIFS(Data!$G:$G,Data!$C:$C,VOL!$E63,Data!$I:$I,1),
IF('Sales Volume'!$B$6="Product type",SUMIFS(Data!$G:$G,Data!$F:$F,VOL!$E63,Data!$I:$I,1),
""))))</f>
        <v/>
      </c>
      <c r="G63" s="7" t="str">
        <f>IF($E63="","",
IF('Sales Volume'!$B$6="Customer name",SUMIFS(Data!$G:$G,Data!$B:$B,VOL!$E63,Data!$I:$I,53),
IF('Sales Volume'!$B$6="Customer location",SUMIFS(Data!$G:$G,Data!$C:$C,VOL!$E63,Data!$I:$I,53),
IF('Sales Volume'!$B$6="Product type",SUMIFS(Data!$G:$G,Data!$F:$F,VOL!$E63,Data!$I:$I,53),
""))))</f>
        <v/>
      </c>
      <c r="I63" s="7" t="str">
        <f>IF($E63="","",
IF('Sales Volume'!$B$6="Customer name",SUMIFS(Data!$G:$G,Data!$B:$B,VOL!$E63,Data!$I:$I,"&gt;0",Data!$I:$I,"&lt;=4"),
IF('Sales Volume'!$B$6="Customer location",SUMIFS(Data!$G:$G,Data!$C:$C,VOL!$E63,Data!$I:$I,"&gt;0",Data!$I:$I,"&lt;=4"),
IF('Sales Volume'!$B$6="Product type",SUMIFS(Data!$G:$G,Data!$F:$F,VOL!$E63,Data!$I:$I,"&gt;0",Data!$I:$I,"&lt;=4"),
""))))</f>
        <v/>
      </c>
      <c r="J63" s="7" t="str">
        <f>IF($E63="","",
IF('Sales Volume'!$B$6="Customer name",SUMIFS(Data!$G:$G,Data!$B:$B,VOL!$E63,Data!$I:$I,"&gt;52",Data!$I:$I,"&lt;=56"),
IF('Sales Volume'!$B$6="Customer location",SUMIFS(Data!$G:$G,Data!$C:$C,VOL!$E63,Data!$I:$I,"&gt;52",Data!$I:$I,"&lt;=56"),
IF('Sales Volume'!$B$6="Product type",SUMIFS(Data!$G:$G,Data!$F:$F,VOL!$E63,Data!$I:$I,"&gt;52",Data!$I:$I,"&lt;=56"),
""))))</f>
        <v/>
      </c>
      <c r="L63" s="7" t="str">
        <f>IF($E63="","",
IF('Sales Volume'!$B$6="Customer name",SUMIFS(Data!$G:$G,Data!$B:$B,VOL!$E63,Data!$I:$I,"&gt;0",Data!$I:$I,"&lt;=13"),
IF('Sales Volume'!$B$6="Customer location",SUMIFS(Data!$G:$G,Data!$C:$C,VOL!$E63,Data!$I:$I,"&gt;0",Data!$I:$I,"&lt;=13"),
IF('Sales Volume'!$B$6="Product type",SUMIFS(Data!$G:$G,Data!$F:$F,VOL!$E63,Data!$I:$I,"&gt;0",Data!$I:$I,"&lt;=13"),
""))))</f>
        <v/>
      </c>
      <c r="M63" s="7" t="str">
        <f>IF($E63="","",
IF('Sales Volume'!$B$6="Customer name",SUMIFS(Data!$G:$G,Data!$B:$B,VOL!$E63,Data!$I:$I,"&gt;52",Data!$I:$I,"&lt;=65"),
IF('Sales Volume'!$B$6="Customer location",SUMIFS(Data!$G:$G,Data!$C:$C,VOL!$E63,Data!$I:$I,"&gt;52",Data!$I:$I,"&lt;=65"),
IF('Sales Volume'!$B$6="Product type",SUMIFS(Data!$G:$G,Data!$F:$F,VOL!$E63,Data!$I:$I,"&gt;52",Data!$I:$I,"&lt;=65"),
""))))</f>
        <v/>
      </c>
      <c r="O63" s="7" t="str">
        <f>IF($E63="","",
IF('Sales Volume'!$B$6="Customer name",SUMIFS(Data!$G:$G,Data!$B:$B,VOL!$E63,Data!$I:$I,"&gt;0",Data!$I:$I,"&lt;=52"),
IF('Sales Volume'!$B$6="Customer location",SUMIFS(Data!$G:$G,Data!$C:$C,VOL!$E63,Data!$I:$I,"&gt;0",Data!$I:$I,"&lt;=52"),
IF('Sales Volume'!$B$6="Product type",SUMIFS(Data!$G:$G,Data!$F:$F,VOL!$E63,Data!$I:$I,"&gt;0",Data!$I:$I,"&lt;=52"),
""))))</f>
        <v/>
      </c>
      <c r="P63" s="7" t="str">
        <f>IF($E63="","",
IF('Sales Volume'!$B$6="Customer name",SUMIFS(Data!$G:$G,Data!$B:$B,VOL!$E63,Data!$I:$I,"&gt;52",Data!$I:$I,"&lt;=104"),
IF('Sales Volume'!$B$6="Customer location",SUMIFS(Data!$G:$G,Data!$C:$C,VOL!$E63,Data!$I:$I,"&gt;52",Data!$I:$I,"&lt;=104"),
IF('Sales Volume'!$B$6="Product type",SUMIFS(Data!$G:$G,Data!$F:$F,VOL!$E63,Data!$I:$I,"&gt;52",Data!$I:$I,"&lt;=104"),
""))))</f>
        <v/>
      </c>
    </row>
    <row r="64" spans="1:16" x14ac:dyDescent="0.35">
      <c r="A64" s="8" t="str">
        <f>IFERROR(_xlfn.RANK.EQ(F64,$F$3:$F$150,0)+COUNTIF($F$3:F64,F64)-1,"")</f>
        <v/>
      </c>
      <c r="B64" s="8" t="str">
        <f>IFERROR(_xlfn.RANK.EQ(I64,$I$3:$I$150,0)+COUNTIF($I$3:I64,I64)-1,"")</f>
        <v/>
      </c>
      <c r="C64" s="8" t="str">
        <f>IFERROR(_xlfn.RANK.EQ(L64,$L$3:$L$150,0)+COUNTIF($L$3:L64,L64)-1,"")</f>
        <v/>
      </c>
      <c r="D64" s="8" t="str">
        <f>IFERROR(_xlfn.RANK.EQ(O64,$O$3:$O$150,0)+COUNTIF($O$3:O64,O64)-1,"")</f>
        <v/>
      </c>
      <c r="E64" t="str">
        <f xml:space="preserve">
IF('Pivot fields'!$B63="(blank)","",
IF('Sales Volume'!$B$6="Customer Name",IF(NOT(OR('Pivot fields'!$B63="(blank)",'Pivot fields'!$B63="")),'Pivot fields'!$B63,""),
IF('Sales Volume'!$B$6="Customer location",IF(NOT(OR('Pivot fields'!$D63="(blank)",'Pivot fields'!$D63="")),'Pivot fields'!$D63,""),
IF('Sales Volume'!$B$6="Product type",IF(NOT(OR('Pivot fields'!$F63="(blank)",'Pivot fields'!$F63="")),'Pivot fields'!$F63,""),
""))))</f>
        <v/>
      </c>
      <c r="F64" s="7" t="str">
        <f>IF($E64="","",
IF('Sales Volume'!$B$6="Customer name",SUMIFS(Data!$G:$G,Data!$B:$B,VOL!$E64,Data!$I:$I,1),
IF('Sales Volume'!$B$6="Customer location",SUMIFS(Data!$G:$G,Data!$C:$C,VOL!$E64,Data!$I:$I,1),
IF('Sales Volume'!$B$6="Product type",SUMIFS(Data!$G:$G,Data!$F:$F,VOL!$E64,Data!$I:$I,1),
""))))</f>
        <v/>
      </c>
      <c r="G64" s="7" t="str">
        <f>IF($E64="","",
IF('Sales Volume'!$B$6="Customer name",SUMIFS(Data!$G:$G,Data!$B:$B,VOL!$E64,Data!$I:$I,53),
IF('Sales Volume'!$B$6="Customer location",SUMIFS(Data!$G:$G,Data!$C:$C,VOL!$E64,Data!$I:$I,53),
IF('Sales Volume'!$B$6="Product type",SUMIFS(Data!$G:$G,Data!$F:$F,VOL!$E64,Data!$I:$I,53),
""))))</f>
        <v/>
      </c>
      <c r="I64" s="7" t="str">
        <f>IF($E64="","",
IF('Sales Volume'!$B$6="Customer name",SUMIFS(Data!$G:$G,Data!$B:$B,VOL!$E64,Data!$I:$I,"&gt;0",Data!$I:$I,"&lt;=4"),
IF('Sales Volume'!$B$6="Customer location",SUMIFS(Data!$G:$G,Data!$C:$C,VOL!$E64,Data!$I:$I,"&gt;0",Data!$I:$I,"&lt;=4"),
IF('Sales Volume'!$B$6="Product type",SUMIFS(Data!$G:$G,Data!$F:$F,VOL!$E64,Data!$I:$I,"&gt;0",Data!$I:$I,"&lt;=4"),
""))))</f>
        <v/>
      </c>
      <c r="J64" s="7" t="str">
        <f>IF($E64="","",
IF('Sales Volume'!$B$6="Customer name",SUMIFS(Data!$G:$G,Data!$B:$B,VOL!$E64,Data!$I:$I,"&gt;52",Data!$I:$I,"&lt;=56"),
IF('Sales Volume'!$B$6="Customer location",SUMIFS(Data!$G:$G,Data!$C:$C,VOL!$E64,Data!$I:$I,"&gt;52",Data!$I:$I,"&lt;=56"),
IF('Sales Volume'!$B$6="Product type",SUMIFS(Data!$G:$G,Data!$F:$F,VOL!$E64,Data!$I:$I,"&gt;52",Data!$I:$I,"&lt;=56"),
""))))</f>
        <v/>
      </c>
      <c r="L64" s="7" t="str">
        <f>IF($E64="","",
IF('Sales Volume'!$B$6="Customer name",SUMIFS(Data!$G:$G,Data!$B:$B,VOL!$E64,Data!$I:$I,"&gt;0",Data!$I:$I,"&lt;=13"),
IF('Sales Volume'!$B$6="Customer location",SUMIFS(Data!$G:$G,Data!$C:$C,VOL!$E64,Data!$I:$I,"&gt;0",Data!$I:$I,"&lt;=13"),
IF('Sales Volume'!$B$6="Product type",SUMIFS(Data!$G:$G,Data!$F:$F,VOL!$E64,Data!$I:$I,"&gt;0",Data!$I:$I,"&lt;=13"),
""))))</f>
        <v/>
      </c>
      <c r="M64" s="7" t="str">
        <f>IF($E64="","",
IF('Sales Volume'!$B$6="Customer name",SUMIFS(Data!$G:$G,Data!$B:$B,VOL!$E64,Data!$I:$I,"&gt;52",Data!$I:$I,"&lt;=65"),
IF('Sales Volume'!$B$6="Customer location",SUMIFS(Data!$G:$G,Data!$C:$C,VOL!$E64,Data!$I:$I,"&gt;52",Data!$I:$I,"&lt;=65"),
IF('Sales Volume'!$B$6="Product type",SUMIFS(Data!$G:$G,Data!$F:$F,VOL!$E64,Data!$I:$I,"&gt;52",Data!$I:$I,"&lt;=65"),
""))))</f>
        <v/>
      </c>
      <c r="O64" s="7" t="str">
        <f>IF($E64="","",
IF('Sales Volume'!$B$6="Customer name",SUMIFS(Data!$G:$G,Data!$B:$B,VOL!$E64,Data!$I:$I,"&gt;0",Data!$I:$I,"&lt;=52"),
IF('Sales Volume'!$B$6="Customer location",SUMIFS(Data!$G:$G,Data!$C:$C,VOL!$E64,Data!$I:$I,"&gt;0",Data!$I:$I,"&lt;=52"),
IF('Sales Volume'!$B$6="Product type",SUMIFS(Data!$G:$G,Data!$F:$F,VOL!$E64,Data!$I:$I,"&gt;0",Data!$I:$I,"&lt;=52"),
""))))</f>
        <v/>
      </c>
      <c r="P64" s="7" t="str">
        <f>IF($E64="","",
IF('Sales Volume'!$B$6="Customer name",SUMIFS(Data!$G:$G,Data!$B:$B,VOL!$E64,Data!$I:$I,"&gt;52",Data!$I:$I,"&lt;=104"),
IF('Sales Volume'!$B$6="Customer location",SUMIFS(Data!$G:$G,Data!$C:$C,VOL!$E64,Data!$I:$I,"&gt;52",Data!$I:$I,"&lt;=104"),
IF('Sales Volume'!$B$6="Product type",SUMIFS(Data!$G:$G,Data!$F:$F,VOL!$E64,Data!$I:$I,"&gt;52",Data!$I:$I,"&lt;=104"),
""))))</f>
        <v/>
      </c>
    </row>
    <row r="65" spans="1:16" x14ac:dyDescent="0.35">
      <c r="A65" s="8" t="str">
        <f>IFERROR(_xlfn.RANK.EQ(F65,$F$3:$F$150,0)+COUNTIF($F$3:F65,F65)-1,"")</f>
        <v/>
      </c>
      <c r="B65" s="8" t="str">
        <f>IFERROR(_xlfn.RANK.EQ(I65,$I$3:$I$150,0)+COUNTIF($I$3:I65,I65)-1,"")</f>
        <v/>
      </c>
      <c r="C65" s="8" t="str">
        <f>IFERROR(_xlfn.RANK.EQ(L65,$L$3:$L$150,0)+COUNTIF($L$3:L65,L65)-1,"")</f>
        <v/>
      </c>
      <c r="D65" s="8" t="str">
        <f>IFERROR(_xlfn.RANK.EQ(O65,$O$3:$O$150,0)+COUNTIF($O$3:O65,O65)-1,"")</f>
        <v/>
      </c>
      <c r="E65" t="str">
        <f xml:space="preserve">
IF('Pivot fields'!$B64="(blank)","",
IF('Sales Volume'!$B$6="Customer Name",IF(NOT(OR('Pivot fields'!$B64="(blank)",'Pivot fields'!$B64="")),'Pivot fields'!$B64,""),
IF('Sales Volume'!$B$6="Customer location",IF(NOT(OR('Pivot fields'!$D64="(blank)",'Pivot fields'!$D64="")),'Pivot fields'!$D64,""),
IF('Sales Volume'!$B$6="Product type",IF(NOT(OR('Pivot fields'!$F64="(blank)",'Pivot fields'!$F64="")),'Pivot fields'!$F64,""),
""))))</f>
        <v/>
      </c>
      <c r="F65" s="7" t="str">
        <f>IF($E65="","",
IF('Sales Volume'!$B$6="Customer name",SUMIFS(Data!$G:$G,Data!$B:$B,VOL!$E65,Data!$I:$I,1),
IF('Sales Volume'!$B$6="Customer location",SUMIFS(Data!$G:$G,Data!$C:$C,VOL!$E65,Data!$I:$I,1),
IF('Sales Volume'!$B$6="Product type",SUMIFS(Data!$G:$G,Data!$F:$F,VOL!$E65,Data!$I:$I,1),
""))))</f>
        <v/>
      </c>
      <c r="G65" s="7" t="str">
        <f>IF($E65="","",
IF('Sales Volume'!$B$6="Customer name",SUMIFS(Data!$G:$G,Data!$B:$B,VOL!$E65,Data!$I:$I,53),
IF('Sales Volume'!$B$6="Customer location",SUMIFS(Data!$G:$G,Data!$C:$C,VOL!$E65,Data!$I:$I,53),
IF('Sales Volume'!$B$6="Product type",SUMIFS(Data!$G:$G,Data!$F:$F,VOL!$E65,Data!$I:$I,53),
""))))</f>
        <v/>
      </c>
      <c r="I65" s="7" t="str">
        <f>IF($E65="","",
IF('Sales Volume'!$B$6="Customer name",SUMIFS(Data!$G:$G,Data!$B:$B,VOL!$E65,Data!$I:$I,"&gt;0",Data!$I:$I,"&lt;=4"),
IF('Sales Volume'!$B$6="Customer location",SUMIFS(Data!$G:$G,Data!$C:$C,VOL!$E65,Data!$I:$I,"&gt;0",Data!$I:$I,"&lt;=4"),
IF('Sales Volume'!$B$6="Product type",SUMIFS(Data!$G:$G,Data!$F:$F,VOL!$E65,Data!$I:$I,"&gt;0",Data!$I:$I,"&lt;=4"),
""))))</f>
        <v/>
      </c>
      <c r="J65" s="7" t="str">
        <f>IF($E65="","",
IF('Sales Volume'!$B$6="Customer name",SUMIFS(Data!$G:$G,Data!$B:$B,VOL!$E65,Data!$I:$I,"&gt;52",Data!$I:$I,"&lt;=56"),
IF('Sales Volume'!$B$6="Customer location",SUMIFS(Data!$G:$G,Data!$C:$C,VOL!$E65,Data!$I:$I,"&gt;52",Data!$I:$I,"&lt;=56"),
IF('Sales Volume'!$B$6="Product type",SUMIFS(Data!$G:$G,Data!$F:$F,VOL!$E65,Data!$I:$I,"&gt;52",Data!$I:$I,"&lt;=56"),
""))))</f>
        <v/>
      </c>
      <c r="L65" s="7" t="str">
        <f>IF($E65="","",
IF('Sales Volume'!$B$6="Customer name",SUMIFS(Data!$G:$G,Data!$B:$B,VOL!$E65,Data!$I:$I,"&gt;0",Data!$I:$I,"&lt;=13"),
IF('Sales Volume'!$B$6="Customer location",SUMIFS(Data!$G:$G,Data!$C:$C,VOL!$E65,Data!$I:$I,"&gt;0",Data!$I:$I,"&lt;=13"),
IF('Sales Volume'!$B$6="Product type",SUMIFS(Data!$G:$G,Data!$F:$F,VOL!$E65,Data!$I:$I,"&gt;0",Data!$I:$I,"&lt;=13"),
""))))</f>
        <v/>
      </c>
      <c r="M65" s="7" t="str">
        <f>IF($E65="","",
IF('Sales Volume'!$B$6="Customer name",SUMIFS(Data!$G:$G,Data!$B:$B,VOL!$E65,Data!$I:$I,"&gt;52",Data!$I:$I,"&lt;=65"),
IF('Sales Volume'!$B$6="Customer location",SUMIFS(Data!$G:$G,Data!$C:$C,VOL!$E65,Data!$I:$I,"&gt;52",Data!$I:$I,"&lt;=65"),
IF('Sales Volume'!$B$6="Product type",SUMIFS(Data!$G:$G,Data!$F:$F,VOL!$E65,Data!$I:$I,"&gt;52",Data!$I:$I,"&lt;=65"),
""))))</f>
        <v/>
      </c>
      <c r="O65" s="7" t="str">
        <f>IF($E65="","",
IF('Sales Volume'!$B$6="Customer name",SUMIFS(Data!$G:$G,Data!$B:$B,VOL!$E65,Data!$I:$I,"&gt;0",Data!$I:$I,"&lt;=52"),
IF('Sales Volume'!$B$6="Customer location",SUMIFS(Data!$G:$G,Data!$C:$C,VOL!$E65,Data!$I:$I,"&gt;0",Data!$I:$I,"&lt;=52"),
IF('Sales Volume'!$B$6="Product type",SUMIFS(Data!$G:$G,Data!$F:$F,VOL!$E65,Data!$I:$I,"&gt;0",Data!$I:$I,"&lt;=52"),
""))))</f>
        <v/>
      </c>
      <c r="P65" s="7" t="str">
        <f>IF($E65="","",
IF('Sales Volume'!$B$6="Customer name",SUMIFS(Data!$G:$G,Data!$B:$B,VOL!$E65,Data!$I:$I,"&gt;52",Data!$I:$I,"&lt;=104"),
IF('Sales Volume'!$B$6="Customer location",SUMIFS(Data!$G:$G,Data!$C:$C,VOL!$E65,Data!$I:$I,"&gt;52",Data!$I:$I,"&lt;=104"),
IF('Sales Volume'!$B$6="Product type",SUMIFS(Data!$G:$G,Data!$F:$F,VOL!$E65,Data!$I:$I,"&gt;52",Data!$I:$I,"&lt;=104"),
""))))</f>
        <v/>
      </c>
    </row>
    <row r="66" spans="1:16" x14ac:dyDescent="0.35">
      <c r="A66" s="8" t="str">
        <f>IFERROR(_xlfn.RANK.EQ(F66,$F$3:$F$150,0)+COUNTIF($F$3:F66,F66)-1,"")</f>
        <v/>
      </c>
      <c r="B66" s="8" t="str">
        <f>IFERROR(_xlfn.RANK.EQ(I66,$I$3:$I$150,0)+COUNTIF($I$3:I66,I66)-1,"")</f>
        <v/>
      </c>
      <c r="C66" s="8" t="str">
        <f>IFERROR(_xlfn.RANK.EQ(L66,$L$3:$L$150,0)+COUNTIF($L$3:L66,L66)-1,"")</f>
        <v/>
      </c>
      <c r="D66" s="8" t="str">
        <f>IFERROR(_xlfn.RANK.EQ(O66,$O$3:$O$150,0)+COUNTIF($O$3:O66,O66)-1,"")</f>
        <v/>
      </c>
      <c r="E66" t="str">
        <f xml:space="preserve">
IF('Pivot fields'!$B65="(blank)","",
IF('Sales Volume'!$B$6="Customer Name",IF(NOT(OR('Pivot fields'!$B65="(blank)",'Pivot fields'!$B65="")),'Pivot fields'!$B65,""),
IF('Sales Volume'!$B$6="Customer location",IF(NOT(OR('Pivot fields'!$D65="(blank)",'Pivot fields'!$D65="")),'Pivot fields'!$D65,""),
IF('Sales Volume'!$B$6="Product type",IF(NOT(OR('Pivot fields'!$F65="(blank)",'Pivot fields'!$F65="")),'Pivot fields'!$F65,""),
""))))</f>
        <v/>
      </c>
      <c r="F66" s="7" t="str">
        <f>IF($E66="","",
IF('Sales Volume'!$B$6="Customer name",SUMIFS(Data!$G:$G,Data!$B:$B,VOL!$E66,Data!$I:$I,1),
IF('Sales Volume'!$B$6="Customer location",SUMIFS(Data!$G:$G,Data!$C:$C,VOL!$E66,Data!$I:$I,1),
IF('Sales Volume'!$B$6="Product type",SUMIFS(Data!$G:$G,Data!$F:$F,VOL!$E66,Data!$I:$I,1),
""))))</f>
        <v/>
      </c>
      <c r="G66" s="7" t="str">
        <f>IF($E66="","",
IF('Sales Volume'!$B$6="Customer name",SUMIFS(Data!$G:$G,Data!$B:$B,VOL!$E66,Data!$I:$I,53),
IF('Sales Volume'!$B$6="Customer location",SUMIFS(Data!$G:$G,Data!$C:$C,VOL!$E66,Data!$I:$I,53),
IF('Sales Volume'!$B$6="Product type",SUMIFS(Data!$G:$G,Data!$F:$F,VOL!$E66,Data!$I:$I,53),
""))))</f>
        <v/>
      </c>
      <c r="I66" s="7" t="str">
        <f>IF($E66="","",
IF('Sales Volume'!$B$6="Customer name",SUMIFS(Data!$G:$G,Data!$B:$B,VOL!$E66,Data!$I:$I,"&gt;0",Data!$I:$I,"&lt;=4"),
IF('Sales Volume'!$B$6="Customer location",SUMIFS(Data!$G:$G,Data!$C:$C,VOL!$E66,Data!$I:$I,"&gt;0",Data!$I:$I,"&lt;=4"),
IF('Sales Volume'!$B$6="Product type",SUMIFS(Data!$G:$G,Data!$F:$F,VOL!$E66,Data!$I:$I,"&gt;0",Data!$I:$I,"&lt;=4"),
""))))</f>
        <v/>
      </c>
      <c r="J66" s="7" t="str">
        <f>IF($E66="","",
IF('Sales Volume'!$B$6="Customer name",SUMIFS(Data!$G:$G,Data!$B:$B,VOL!$E66,Data!$I:$I,"&gt;52",Data!$I:$I,"&lt;=56"),
IF('Sales Volume'!$B$6="Customer location",SUMIFS(Data!$G:$G,Data!$C:$C,VOL!$E66,Data!$I:$I,"&gt;52",Data!$I:$I,"&lt;=56"),
IF('Sales Volume'!$B$6="Product type",SUMIFS(Data!$G:$G,Data!$F:$F,VOL!$E66,Data!$I:$I,"&gt;52",Data!$I:$I,"&lt;=56"),
""))))</f>
        <v/>
      </c>
      <c r="L66" s="7" t="str">
        <f>IF($E66="","",
IF('Sales Volume'!$B$6="Customer name",SUMIFS(Data!$G:$G,Data!$B:$B,VOL!$E66,Data!$I:$I,"&gt;0",Data!$I:$I,"&lt;=13"),
IF('Sales Volume'!$B$6="Customer location",SUMIFS(Data!$G:$G,Data!$C:$C,VOL!$E66,Data!$I:$I,"&gt;0",Data!$I:$I,"&lt;=13"),
IF('Sales Volume'!$B$6="Product type",SUMIFS(Data!$G:$G,Data!$F:$F,VOL!$E66,Data!$I:$I,"&gt;0",Data!$I:$I,"&lt;=13"),
""))))</f>
        <v/>
      </c>
      <c r="M66" s="7" t="str">
        <f>IF($E66="","",
IF('Sales Volume'!$B$6="Customer name",SUMIFS(Data!$G:$G,Data!$B:$B,VOL!$E66,Data!$I:$I,"&gt;52",Data!$I:$I,"&lt;=65"),
IF('Sales Volume'!$B$6="Customer location",SUMIFS(Data!$G:$G,Data!$C:$C,VOL!$E66,Data!$I:$I,"&gt;52",Data!$I:$I,"&lt;=65"),
IF('Sales Volume'!$B$6="Product type",SUMIFS(Data!$G:$G,Data!$F:$F,VOL!$E66,Data!$I:$I,"&gt;52",Data!$I:$I,"&lt;=65"),
""))))</f>
        <v/>
      </c>
      <c r="O66" s="7" t="str">
        <f>IF($E66="","",
IF('Sales Volume'!$B$6="Customer name",SUMIFS(Data!$G:$G,Data!$B:$B,VOL!$E66,Data!$I:$I,"&gt;0",Data!$I:$I,"&lt;=52"),
IF('Sales Volume'!$B$6="Customer location",SUMIFS(Data!$G:$G,Data!$C:$C,VOL!$E66,Data!$I:$I,"&gt;0",Data!$I:$I,"&lt;=52"),
IF('Sales Volume'!$B$6="Product type",SUMIFS(Data!$G:$G,Data!$F:$F,VOL!$E66,Data!$I:$I,"&gt;0",Data!$I:$I,"&lt;=52"),
""))))</f>
        <v/>
      </c>
      <c r="P66" s="7" t="str">
        <f>IF($E66="","",
IF('Sales Volume'!$B$6="Customer name",SUMIFS(Data!$G:$G,Data!$B:$B,VOL!$E66,Data!$I:$I,"&gt;52",Data!$I:$I,"&lt;=104"),
IF('Sales Volume'!$B$6="Customer location",SUMIFS(Data!$G:$G,Data!$C:$C,VOL!$E66,Data!$I:$I,"&gt;52",Data!$I:$I,"&lt;=104"),
IF('Sales Volume'!$B$6="Product type",SUMIFS(Data!$G:$G,Data!$F:$F,VOL!$E66,Data!$I:$I,"&gt;52",Data!$I:$I,"&lt;=104"),
""))))</f>
        <v/>
      </c>
    </row>
    <row r="67" spans="1:16" x14ac:dyDescent="0.35">
      <c r="A67" s="8" t="str">
        <f>IFERROR(_xlfn.RANK.EQ(F67,$F$3:$F$150,0)+COUNTIF($F$3:F67,F67)-1,"")</f>
        <v/>
      </c>
      <c r="B67" s="8" t="str">
        <f>IFERROR(_xlfn.RANK.EQ(I67,$I$3:$I$150,0)+COUNTIF($I$3:I67,I67)-1,"")</f>
        <v/>
      </c>
      <c r="C67" s="8" t="str">
        <f>IFERROR(_xlfn.RANK.EQ(L67,$L$3:$L$150,0)+COUNTIF($L$3:L67,L67)-1,"")</f>
        <v/>
      </c>
      <c r="D67" s="8" t="str">
        <f>IFERROR(_xlfn.RANK.EQ(O67,$O$3:$O$150,0)+COUNTIF($O$3:O67,O67)-1,"")</f>
        <v/>
      </c>
      <c r="E67" t="str">
        <f xml:space="preserve">
IF('Pivot fields'!$B66="(blank)","",
IF('Sales Volume'!$B$6="Customer Name",IF(NOT(OR('Pivot fields'!$B66="(blank)",'Pivot fields'!$B66="")),'Pivot fields'!$B66,""),
IF('Sales Volume'!$B$6="Customer location",IF(NOT(OR('Pivot fields'!$D66="(blank)",'Pivot fields'!$D66="")),'Pivot fields'!$D66,""),
IF('Sales Volume'!$B$6="Product type",IF(NOT(OR('Pivot fields'!$F66="(blank)",'Pivot fields'!$F66="")),'Pivot fields'!$F66,""),
""))))</f>
        <v/>
      </c>
      <c r="F67" s="7" t="str">
        <f>IF($E67="","",
IF('Sales Volume'!$B$6="Customer name",SUMIFS(Data!$G:$G,Data!$B:$B,VOL!$E67,Data!$I:$I,1),
IF('Sales Volume'!$B$6="Customer location",SUMIFS(Data!$G:$G,Data!$C:$C,VOL!$E67,Data!$I:$I,1),
IF('Sales Volume'!$B$6="Product type",SUMIFS(Data!$G:$G,Data!$F:$F,VOL!$E67,Data!$I:$I,1),
""))))</f>
        <v/>
      </c>
      <c r="G67" s="7" t="str">
        <f>IF($E67="","",
IF('Sales Volume'!$B$6="Customer name",SUMIFS(Data!$G:$G,Data!$B:$B,VOL!$E67,Data!$I:$I,53),
IF('Sales Volume'!$B$6="Customer location",SUMIFS(Data!$G:$G,Data!$C:$C,VOL!$E67,Data!$I:$I,53),
IF('Sales Volume'!$B$6="Product type",SUMIFS(Data!$G:$G,Data!$F:$F,VOL!$E67,Data!$I:$I,53),
""))))</f>
        <v/>
      </c>
      <c r="I67" s="7" t="str">
        <f>IF($E67="","",
IF('Sales Volume'!$B$6="Customer name",SUMIFS(Data!$G:$G,Data!$B:$B,VOL!$E67,Data!$I:$I,"&gt;0",Data!$I:$I,"&lt;=4"),
IF('Sales Volume'!$B$6="Customer location",SUMIFS(Data!$G:$G,Data!$C:$C,VOL!$E67,Data!$I:$I,"&gt;0",Data!$I:$I,"&lt;=4"),
IF('Sales Volume'!$B$6="Product type",SUMIFS(Data!$G:$G,Data!$F:$F,VOL!$E67,Data!$I:$I,"&gt;0",Data!$I:$I,"&lt;=4"),
""))))</f>
        <v/>
      </c>
      <c r="J67" s="7" t="str">
        <f>IF($E67="","",
IF('Sales Volume'!$B$6="Customer name",SUMIFS(Data!$G:$G,Data!$B:$B,VOL!$E67,Data!$I:$I,"&gt;52",Data!$I:$I,"&lt;=56"),
IF('Sales Volume'!$B$6="Customer location",SUMIFS(Data!$G:$G,Data!$C:$C,VOL!$E67,Data!$I:$I,"&gt;52",Data!$I:$I,"&lt;=56"),
IF('Sales Volume'!$B$6="Product type",SUMIFS(Data!$G:$G,Data!$F:$F,VOL!$E67,Data!$I:$I,"&gt;52",Data!$I:$I,"&lt;=56"),
""))))</f>
        <v/>
      </c>
      <c r="L67" s="7" t="str">
        <f>IF($E67="","",
IF('Sales Volume'!$B$6="Customer name",SUMIFS(Data!$G:$G,Data!$B:$B,VOL!$E67,Data!$I:$I,"&gt;0",Data!$I:$I,"&lt;=13"),
IF('Sales Volume'!$B$6="Customer location",SUMIFS(Data!$G:$G,Data!$C:$C,VOL!$E67,Data!$I:$I,"&gt;0",Data!$I:$I,"&lt;=13"),
IF('Sales Volume'!$B$6="Product type",SUMIFS(Data!$G:$G,Data!$F:$F,VOL!$E67,Data!$I:$I,"&gt;0",Data!$I:$I,"&lt;=13"),
""))))</f>
        <v/>
      </c>
      <c r="M67" s="7" t="str">
        <f>IF($E67="","",
IF('Sales Volume'!$B$6="Customer name",SUMIFS(Data!$G:$G,Data!$B:$B,VOL!$E67,Data!$I:$I,"&gt;52",Data!$I:$I,"&lt;=65"),
IF('Sales Volume'!$B$6="Customer location",SUMIFS(Data!$G:$G,Data!$C:$C,VOL!$E67,Data!$I:$I,"&gt;52",Data!$I:$I,"&lt;=65"),
IF('Sales Volume'!$B$6="Product type",SUMIFS(Data!$G:$G,Data!$F:$F,VOL!$E67,Data!$I:$I,"&gt;52",Data!$I:$I,"&lt;=65"),
""))))</f>
        <v/>
      </c>
      <c r="O67" s="7" t="str">
        <f>IF($E67="","",
IF('Sales Volume'!$B$6="Customer name",SUMIFS(Data!$G:$G,Data!$B:$B,VOL!$E67,Data!$I:$I,"&gt;0",Data!$I:$I,"&lt;=52"),
IF('Sales Volume'!$B$6="Customer location",SUMIFS(Data!$G:$G,Data!$C:$C,VOL!$E67,Data!$I:$I,"&gt;0",Data!$I:$I,"&lt;=52"),
IF('Sales Volume'!$B$6="Product type",SUMIFS(Data!$G:$G,Data!$F:$F,VOL!$E67,Data!$I:$I,"&gt;0",Data!$I:$I,"&lt;=52"),
""))))</f>
        <v/>
      </c>
      <c r="P67" s="7" t="str">
        <f>IF($E67="","",
IF('Sales Volume'!$B$6="Customer name",SUMIFS(Data!$G:$G,Data!$B:$B,VOL!$E67,Data!$I:$I,"&gt;52",Data!$I:$I,"&lt;=104"),
IF('Sales Volume'!$B$6="Customer location",SUMIFS(Data!$G:$G,Data!$C:$C,VOL!$E67,Data!$I:$I,"&gt;52",Data!$I:$I,"&lt;=104"),
IF('Sales Volume'!$B$6="Product type",SUMIFS(Data!$G:$G,Data!$F:$F,VOL!$E67,Data!$I:$I,"&gt;52",Data!$I:$I,"&lt;=104"),
""))))</f>
        <v/>
      </c>
    </row>
    <row r="68" spans="1:16" x14ac:dyDescent="0.35">
      <c r="A68" s="8" t="str">
        <f>IFERROR(_xlfn.RANK.EQ(F68,$F$3:$F$150,0)+COUNTIF($F$3:F68,F68)-1,"")</f>
        <v/>
      </c>
      <c r="B68" s="8" t="str">
        <f>IFERROR(_xlfn.RANK.EQ(I68,$I$3:$I$150,0)+COUNTIF($I$3:I68,I68)-1,"")</f>
        <v/>
      </c>
      <c r="C68" s="8" t="str">
        <f>IFERROR(_xlfn.RANK.EQ(L68,$L$3:$L$150,0)+COUNTIF($L$3:L68,L68)-1,"")</f>
        <v/>
      </c>
      <c r="D68" s="8" t="str">
        <f>IFERROR(_xlfn.RANK.EQ(O68,$O$3:$O$150,0)+COUNTIF($O$3:O68,O68)-1,"")</f>
        <v/>
      </c>
      <c r="E68" t="str">
        <f xml:space="preserve">
IF('Pivot fields'!$B67="(blank)","",
IF('Sales Volume'!$B$6="Customer Name",IF(NOT(OR('Pivot fields'!$B67="(blank)",'Pivot fields'!$B67="")),'Pivot fields'!$B67,""),
IF('Sales Volume'!$B$6="Customer location",IF(NOT(OR('Pivot fields'!$D67="(blank)",'Pivot fields'!$D67="")),'Pivot fields'!$D67,""),
IF('Sales Volume'!$B$6="Product type",IF(NOT(OR('Pivot fields'!$F67="(blank)",'Pivot fields'!$F67="")),'Pivot fields'!$F67,""),
""))))</f>
        <v/>
      </c>
      <c r="F68" s="7" t="str">
        <f>IF($E68="","",
IF('Sales Volume'!$B$6="Customer name",SUMIFS(Data!$G:$G,Data!$B:$B,VOL!$E68,Data!$I:$I,1),
IF('Sales Volume'!$B$6="Customer location",SUMIFS(Data!$G:$G,Data!$C:$C,VOL!$E68,Data!$I:$I,1),
IF('Sales Volume'!$B$6="Product type",SUMIFS(Data!$G:$G,Data!$F:$F,VOL!$E68,Data!$I:$I,1),
""))))</f>
        <v/>
      </c>
      <c r="G68" s="7" t="str">
        <f>IF($E68="","",
IF('Sales Volume'!$B$6="Customer name",SUMIFS(Data!$G:$G,Data!$B:$B,VOL!$E68,Data!$I:$I,53),
IF('Sales Volume'!$B$6="Customer location",SUMIFS(Data!$G:$G,Data!$C:$C,VOL!$E68,Data!$I:$I,53),
IF('Sales Volume'!$B$6="Product type",SUMIFS(Data!$G:$G,Data!$F:$F,VOL!$E68,Data!$I:$I,53),
""))))</f>
        <v/>
      </c>
      <c r="I68" s="7" t="str">
        <f>IF($E68="","",
IF('Sales Volume'!$B$6="Customer name",SUMIFS(Data!$G:$G,Data!$B:$B,VOL!$E68,Data!$I:$I,"&gt;0",Data!$I:$I,"&lt;=4"),
IF('Sales Volume'!$B$6="Customer location",SUMIFS(Data!$G:$G,Data!$C:$C,VOL!$E68,Data!$I:$I,"&gt;0",Data!$I:$I,"&lt;=4"),
IF('Sales Volume'!$B$6="Product type",SUMIFS(Data!$G:$G,Data!$F:$F,VOL!$E68,Data!$I:$I,"&gt;0",Data!$I:$I,"&lt;=4"),
""))))</f>
        <v/>
      </c>
      <c r="J68" s="7" t="str">
        <f>IF($E68="","",
IF('Sales Volume'!$B$6="Customer name",SUMIFS(Data!$G:$G,Data!$B:$B,VOL!$E68,Data!$I:$I,"&gt;52",Data!$I:$I,"&lt;=56"),
IF('Sales Volume'!$B$6="Customer location",SUMIFS(Data!$G:$G,Data!$C:$C,VOL!$E68,Data!$I:$I,"&gt;52",Data!$I:$I,"&lt;=56"),
IF('Sales Volume'!$B$6="Product type",SUMIFS(Data!$G:$G,Data!$F:$F,VOL!$E68,Data!$I:$I,"&gt;52",Data!$I:$I,"&lt;=56"),
""))))</f>
        <v/>
      </c>
      <c r="L68" s="7" t="str">
        <f>IF($E68="","",
IF('Sales Volume'!$B$6="Customer name",SUMIFS(Data!$G:$G,Data!$B:$B,VOL!$E68,Data!$I:$I,"&gt;0",Data!$I:$I,"&lt;=13"),
IF('Sales Volume'!$B$6="Customer location",SUMIFS(Data!$G:$G,Data!$C:$C,VOL!$E68,Data!$I:$I,"&gt;0",Data!$I:$I,"&lt;=13"),
IF('Sales Volume'!$B$6="Product type",SUMIFS(Data!$G:$G,Data!$F:$F,VOL!$E68,Data!$I:$I,"&gt;0",Data!$I:$I,"&lt;=13"),
""))))</f>
        <v/>
      </c>
      <c r="M68" s="7" t="str">
        <f>IF($E68="","",
IF('Sales Volume'!$B$6="Customer name",SUMIFS(Data!$G:$G,Data!$B:$B,VOL!$E68,Data!$I:$I,"&gt;52",Data!$I:$I,"&lt;=65"),
IF('Sales Volume'!$B$6="Customer location",SUMIFS(Data!$G:$G,Data!$C:$C,VOL!$E68,Data!$I:$I,"&gt;52",Data!$I:$I,"&lt;=65"),
IF('Sales Volume'!$B$6="Product type",SUMIFS(Data!$G:$G,Data!$F:$F,VOL!$E68,Data!$I:$I,"&gt;52",Data!$I:$I,"&lt;=65"),
""))))</f>
        <v/>
      </c>
      <c r="O68" s="7" t="str">
        <f>IF($E68="","",
IF('Sales Volume'!$B$6="Customer name",SUMIFS(Data!$G:$G,Data!$B:$B,VOL!$E68,Data!$I:$I,"&gt;0",Data!$I:$I,"&lt;=52"),
IF('Sales Volume'!$B$6="Customer location",SUMIFS(Data!$G:$G,Data!$C:$C,VOL!$E68,Data!$I:$I,"&gt;0",Data!$I:$I,"&lt;=52"),
IF('Sales Volume'!$B$6="Product type",SUMIFS(Data!$G:$G,Data!$F:$F,VOL!$E68,Data!$I:$I,"&gt;0",Data!$I:$I,"&lt;=52"),
""))))</f>
        <v/>
      </c>
      <c r="P68" s="7" t="str">
        <f>IF($E68="","",
IF('Sales Volume'!$B$6="Customer name",SUMIFS(Data!$G:$G,Data!$B:$B,VOL!$E68,Data!$I:$I,"&gt;52",Data!$I:$I,"&lt;=104"),
IF('Sales Volume'!$B$6="Customer location",SUMIFS(Data!$G:$G,Data!$C:$C,VOL!$E68,Data!$I:$I,"&gt;52",Data!$I:$I,"&lt;=104"),
IF('Sales Volume'!$B$6="Product type",SUMIFS(Data!$G:$G,Data!$F:$F,VOL!$E68,Data!$I:$I,"&gt;52",Data!$I:$I,"&lt;=104"),
""))))</f>
        <v/>
      </c>
    </row>
    <row r="69" spans="1:16" x14ac:dyDescent="0.35">
      <c r="A69" s="8" t="str">
        <f>IFERROR(_xlfn.RANK.EQ(F69,$F$3:$F$150,0)+COUNTIF($F$3:F69,F69)-1,"")</f>
        <v/>
      </c>
      <c r="B69" s="8" t="str">
        <f>IFERROR(_xlfn.RANK.EQ(I69,$I$3:$I$150,0)+COUNTIF($I$3:I69,I69)-1,"")</f>
        <v/>
      </c>
      <c r="C69" s="8" t="str">
        <f>IFERROR(_xlfn.RANK.EQ(L69,$L$3:$L$150,0)+COUNTIF($L$3:L69,L69)-1,"")</f>
        <v/>
      </c>
      <c r="D69" s="8" t="str">
        <f>IFERROR(_xlfn.RANK.EQ(O69,$O$3:$O$150,0)+COUNTIF($O$3:O69,O69)-1,"")</f>
        <v/>
      </c>
      <c r="E69" t="str">
        <f xml:space="preserve">
IF('Pivot fields'!$B68="(blank)","",
IF('Sales Volume'!$B$6="Customer Name",IF(NOT(OR('Pivot fields'!$B68="(blank)",'Pivot fields'!$B68="")),'Pivot fields'!$B68,""),
IF('Sales Volume'!$B$6="Customer location",IF(NOT(OR('Pivot fields'!$D68="(blank)",'Pivot fields'!$D68="")),'Pivot fields'!$D68,""),
IF('Sales Volume'!$B$6="Product type",IF(NOT(OR('Pivot fields'!$F68="(blank)",'Pivot fields'!$F68="")),'Pivot fields'!$F68,""),
""))))</f>
        <v/>
      </c>
      <c r="F69" s="7" t="str">
        <f>IF($E69="","",
IF('Sales Volume'!$B$6="Customer name",SUMIFS(Data!$G:$G,Data!$B:$B,VOL!$E69,Data!$I:$I,1),
IF('Sales Volume'!$B$6="Customer location",SUMIFS(Data!$G:$G,Data!$C:$C,VOL!$E69,Data!$I:$I,1),
IF('Sales Volume'!$B$6="Product type",SUMIFS(Data!$G:$G,Data!$F:$F,VOL!$E69,Data!$I:$I,1),
""))))</f>
        <v/>
      </c>
      <c r="G69" s="7" t="str">
        <f>IF($E69="","",
IF('Sales Volume'!$B$6="Customer name",SUMIFS(Data!$G:$G,Data!$B:$B,VOL!$E69,Data!$I:$I,53),
IF('Sales Volume'!$B$6="Customer location",SUMIFS(Data!$G:$G,Data!$C:$C,VOL!$E69,Data!$I:$I,53),
IF('Sales Volume'!$B$6="Product type",SUMIFS(Data!$G:$G,Data!$F:$F,VOL!$E69,Data!$I:$I,53),
""))))</f>
        <v/>
      </c>
      <c r="I69" s="7" t="str">
        <f>IF($E69="","",
IF('Sales Volume'!$B$6="Customer name",SUMIFS(Data!$G:$G,Data!$B:$B,VOL!$E69,Data!$I:$I,"&gt;0",Data!$I:$I,"&lt;=4"),
IF('Sales Volume'!$B$6="Customer location",SUMIFS(Data!$G:$G,Data!$C:$C,VOL!$E69,Data!$I:$I,"&gt;0",Data!$I:$I,"&lt;=4"),
IF('Sales Volume'!$B$6="Product type",SUMIFS(Data!$G:$G,Data!$F:$F,VOL!$E69,Data!$I:$I,"&gt;0",Data!$I:$I,"&lt;=4"),
""))))</f>
        <v/>
      </c>
      <c r="J69" s="7" t="str">
        <f>IF($E69="","",
IF('Sales Volume'!$B$6="Customer name",SUMIFS(Data!$G:$G,Data!$B:$B,VOL!$E69,Data!$I:$I,"&gt;52",Data!$I:$I,"&lt;=56"),
IF('Sales Volume'!$B$6="Customer location",SUMIFS(Data!$G:$G,Data!$C:$C,VOL!$E69,Data!$I:$I,"&gt;52",Data!$I:$I,"&lt;=56"),
IF('Sales Volume'!$B$6="Product type",SUMIFS(Data!$G:$G,Data!$F:$F,VOL!$E69,Data!$I:$I,"&gt;52",Data!$I:$I,"&lt;=56"),
""))))</f>
        <v/>
      </c>
      <c r="L69" s="7" t="str">
        <f>IF($E69="","",
IF('Sales Volume'!$B$6="Customer name",SUMIFS(Data!$G:$G,Data!$B:$B,VOL!$E69,Data!$I:$I,"&gt;0",Data!$I:$I,"&lt;=13"),
IF('Sales Volume'!$B$6="Customer location",SUMIFS(Data!$G:$G,Data!$C:$C,VOL!$E69,Data!$I:$I,"&gt;0",Data!$I:$I,"&lt;=13"),
IF('Sales Volume'!$B$6="Product type",SUMIFS(Data!$G:$G,Data!$F:$F,VOL!$E69,Data!$I:$I,"&gt;0",Data!$I:$I,"&lt;=13"),
""))))</f>
        <v/>
      </c>
      <c r="M69" s="7" t="str">
        <f>IF($E69="","",
IF('Sales Volume'!$B$6="Customer name",SUMIFS(Data!$G:$G,Data!$B:$B,VOL!$E69,Data!$I:$I,"&gt;52",Data!$I:$I,"&lt;=65"),
IF('Sales Volume'!$B$6="Customer location",SUMIFS(Data!$G:$G,Data!$C:$C,VOL!$E69,Data!$I:$I,"&gt;52",Data!$I:$I,"&lt;=65"),
IF('Sales Volume'!$B$6="Product type",SUMIFS(Data!$G:$G,Data!$F:$F,VOL!$E69,Data!$I:$I,"&gt;52",Data!$I:$I,"&lt;=65"),
""))))</f>
        <v/>
      </c>
      <c r="O69" s="7" t="str">
        <f>IF($E69="","",
IF('Sales Volume'!$B$6="Customer name",SUMIFS(Data!$G:$G,Data!$B:$B,VOL!$E69,Data!$I:$I,"&gt;0",Data!$I:$I,"&lt;=52"),
IF('Sales Volume'!$B$6="Customer location",SUMIFS(Data!$G:$G,Data!$C:$C,VOL!$E69,Data!$I:$I,"&gt;0",Data!$I:$I,"&lt;=52"),
IF('Sales Volume'!$B$6="Product type",SUMIFS(Data!$G:$G,Data!$F:$F,VOL!$E69,Data!$I:$I,"&gt;0",Data!$I:$I,"&lt;=52"),
""))))</f>
        <v/>
      </c>
      <c r="P69" s="7" t="str">
        <f>IF($E69="","",
IF('Sales Volume'!$B$6="Customer name",SUMIFS(Data!$G:$G,Data!$B:$B,VOL!$E69,Data!$I:$I,"&gt;52",Data!$I:$I,"&lt;=104"),
IF('Sales Volume'!$B$6="Customer location",SUMIFS(Data!$G:$G,Data!$C:$C,VOL!$E69,Data!$I:$I,"&gt;52",Data!$I:$I,"&lt;=104"),
IF('Sales Volume'!$B$6="Product type",SUMIFS(Data!$G:$G,Data!$F:$F,VOL!$E69,Data!$I:$I,"&gt;52",Data!$I:$I,"&lt;=104"),
""))))</f>
        <v/>
      </c>
    </row>
    <row r="70" spans="1:16" x14ac:dyDescent="0.35">
      <c r="A70" s="8" t="str">
        <f>IFERROR(_xlfn.RANK.EQ(F70,$F$3:$F$150,0)+COUNTIF($F$3:F70,F70)-1,"")</f>
        <v/>
      </c>
      <c r="B70" s="8" t="str">
        <f>IFERROR(_xlfn.RANK.EQ(I70,$I$3:$I$150,0)+COUNTIF($I$3:I70,I70)-1,"")</f>
        <v/>
      </c>
      <c r="C70" s="8" t="str">
        <f>IFERROR(_xlfn.RANK.EQ(L70,$L$3:$L$150,0)+COUNTIF($L$3:L70,L70)-1,"")</f>
        <v/>
      </c>
      <c r="D70" s="8" t="str">
        <f>IFERROR(_xlfn.RANK.EQ(O70,$O$3:$O$150,0)+COUNTIF($O$3:O70,O70)-1,"")</f>
        <v/>
      </c>
      <c r="E70" t="str">
        <f xml:space="preserve">
IF('Pivot fields'!$B69="(blank)","",
IF('Sales Volume'!$B$6="Customer Name",IF(NOT(OR('Pivot fields'!$B69="(blank)",'Pivot fields'!$B69="")),'Pivot fields'!$B69,""),
IF('Sales Volume'!$B$6="Customer location",IF(NOT(OR('Pivot fields'!$D69="(blank)",'Pivot fields'!$D69="")),'Pivot fields'!$D69,""),
IF('Sales Volume'!$B$6="Product type",IF(NOT(OR('Pivot fields'!$F69="(blank)",'Pivot fields'!$F69="")),'Pivot fields'!$F69,""),
""))))</f>
        <v/>
      </c>
      <c r="F70" s="7" t="str">
        <f>IF($E70="","",
IF('Sales Volume'!$B$6="Customer name",SUMIFS(Data!$G:$G,Data!$B:$B,VOL!$E70,Data!$I:$I,1),
IF('Sales Volume'!$B$6="Customer location",SUMIFS(Data!$G:$G,Data!$C:$C,VOL!$E70,Data!$I:$I,1),
IF('Sales Volume'!$B$6="Product type",SUMIFS(Data!$G:$G,Data!$F:$F,VOL!$E70,Data!$I:$I,1),
""))))</f>
        <v/>
      </c>
      <c r="G70" s="7" t="str">
        <f>IF($E70="","",
IF('Sales Volume'!$B$6="Customer name",SUMIFS(Data!$G:$G,Data!$B:$B,VOL!$E70,Data!$I:$I,53),
IF('Sales Volume'!$B$6="Customer location",SUMIFS(Data!$G:$G,Data!$C:$C,VOL!$E70,Data!$I:$I,53),
IF('Sales Volume'!$B$6="Product type",SUMIFS(Data!$G:$G,Data!$F:$F,VOL!$E70,Data!$I:$I,53),
""))))</f>
        <v/>
      </c>
      <c r="I70" s="7" t="str">
        <f>IF($E70="","",
IF('Sales Volume'!$B$6="Customer name",SUMIFS(Data!$G:$G,Data!$B:$B,VOL!$E70,Data!$I:$I,"&gt;0",Data!$I:$I,"&lt;=4"),
IF('Sales Volume'!$B$6="Customer location",SUMIFS(Data!$G:$G,Data!$C:$C,VOL!$E70,Data!$I:$I,"&gt;0",Data!$I:$I,"&lt;=4"),
IF('Sales Volume'!$B$6="Product type",SUMIFS(Data!$G:$G,Data!$F:$F,VOL!$E70,Data!$I:$I,"&gt;0",Data!$I:$I,"&lt;=4"),
""))))</f>
        <v/>
      </c>
      <c r="J70" s="7" t="str">
        <f>IF($E70="","",
IF('Sales Volume'!$B$6="Customer name",SUMIFS(Data!$G:$G,Data!$B:$B,VOL!$E70,Data!$I:$I,"&gt;52",Data!$I:$I,"&lt;=56"),
IF('Sales Volume'!$B$6="Customer location",SUMIFS(Data!$G:$G,Data!$C:$C,VOL!$E70,Data!$I:$I,"&gt;52",Data!$I:$I,"&lt;=56"),
IF('Sales Volume'!$B$6="Product type",SUMIFS(Data!$G:$G,Data!$F:$F,VOL!$E70,Data!$I:$I,"&gt;52",Data!$I:$I,"&lt;=56"),
""))))</f>
        <v/>
      </c>
      <c r="L70" s="7" t="str">
        <f>IF($E70="","",
IF('Sales Volume'!$B$6="Customer name",SUMIFS(Data!$G:$G,Data!$B:$B,VOL!$E70,Data!$I:$I,"&gt;0",Data!$I:$I,"&lt;=13"),
IF('Sales Volume'!$B$6="Customer location",SUMIFS(Data!$G:$G,Data!$C:$C,VOL!$E70,Data!$I:$I,"&gt;0",Data!$I:$I,"&lt;=13"),
IF('Sales Volume'!$B$6="Product type",SUMIFS(Data!$G:$G,Data!$F:$F,VOL!$E70,Data!$I:$I,"&gt;0",Data!$I:$I,"&lt;=13"),
""))))</f>
        <v/>
      </c>
      <c r="M70" s="7" t="str">
        <f>IF($E70="","",
IF('Sales Volume'!$B$6="Customer name",SUMIFS(Data!$G:$G,Data!$B:$B,VOL!$E70,Data!$I:$I,"&gt;52",Data!$I:$I,"&lt;=65"),
IF('Sales Volume'!$B$6="Customer location",SUMIFS(Data!$G:$G,Data!$C:$C,VOL!$E70,Data!$I:$I,"&gt;52",Data!$I:$I,"&lt;=65"),
IF('Sales Volume'!$B$6="Product type",SUMIFS(Data!$G:$G,Data!$F:$F,VOL!$E70,Data!$I:$I,"&gt;52",Data!$I:$I,"&lt;=65"),
""))))</f>
        <v/>
      </c>
      <c r="O70" s="7" t="str">
        <f>IF($E70="","",
IF('Sales Volume'!$B$6="Customer name",SUMIFS(Data!$G:$G,Data!$B:$B,VOL!$E70,Data!$I:$I,"&gt;0",Data!$I:$I,"&lt;=52"),
IF('Sales Volume'!$B$6="Customer location",SUMIFS(Data!$G:$G,Data!$C:$C,VOL!$E70,Data!$I:$I,"&gt;0",Data!$I:$I,"&lt;=52"),
IF('Sales Volume'!$B$6="Product type",SUMIFS(Data!$G:$G,Data!$F:$F,VOL!$E70,Data!$I:$I,"&gt;0",Data!$I:$I,"&lt;=52"),
""))))</f>
        <v/>
      </c>
      <c r="P70" s="7" t="str">
        <f>IF($E70="","",
IF('Sales Volume'!$B$6="Customer name",SUMIFS(Data!$G:$G,Data!$B:$B,VOL!$E70,Data!$I:$I,"&gt;52",Data!$I:$I,"&lt;=104"),
IF('Sales Volume'!$B$6="Customer location",SUMIFS(Data!$G:$G,Data!$C:$C,VOL!$E70,Data!$I:$I,"&gt;52",Data!$I:$I,"&lt;=104"),
IF('Sales Volume'!$B$6="Product type",SUMIFS(Data!$G:$G,Data!$F:$F,VOL!$E70,Data!$I:$I,"&gt;52",Data!$I:$I,"&lt;=104"),
""))))</f>
        <v/>
      </c>
    </row>
    <row r="71" spans="1:16" x14ac:dyDescent="0.35">
      <c r="A71" s="8" t="str">
        <f>IFERROR(_xlfn.RANK.EQ(F71,$F$3:$F$150,0)+COUNTIF($F$3:F71,F71)-1,"")</f>
        <v/>
      </c>
      <c r="B71" s="8" t="str">
        <f>IFERROR(_xlfn.RANK.EQ(I71,$I$3:$I$150,0)+COUNTIF($I$3:I71,I71)-1,"")</f>
        <v/>
      </c>
      <c r="C71" s="8" t="str">
        <f>IFERROR(_xlfn.RANK.EQ(L71,$L$3:$L$150,0)+COUNTIF($L$3:L71,L71)-1,"")</f>
        <v/>
      </c>
      <c r="D71" s="8" t="str">
        <f>IFERROR(_xlfn.RANK.EQ(O71,$O$3:$O$150,0)+COUNTIF($O$3:O71,O71)-1,"")</f>
        <v/>
      </c>
      <c r="E71" t="str">
        <f xml:space="preserve">
IF('Pivot fields'!$B70="(blank)","",
IF('Sales Volume'!$B$6="Customer Name",IF(NOT(OR('Pivot fields'!$B70="(blank)",'Pivot fields'!$B70="")),'Pivot fields'!$B70,""),
IF('Sales Volume'!$B$6="Customer location",IF(NOT(OR('Pivot fields'!$D70="(blank)",'Pivot fields'!$D70="")),'Pivot fields'!$D70,""),
IF('Sales Volume'!$B$6="Product type",IF(NOT(OR('Pivot fields'!$F70="(blank)",'Pivot fields'!$F70="")),'Pivot fields'!$F70,""),
""))))</f>
        <v/>
      </c>
      <c r="F71" s="7" t="str">
        <f>IF($E71="","",
IF('Sales Volume'!$B$6="Customer name",SUMIFS(Data!$G:$G,Data!$B:$B,VOL!$E71,Data!$I:$I,1),
IF('Sales Volume'!$B$6="Customer location",SUMIFS(Data!$G:$G,Data!$C:$C,VOL!$E71,Data!$I:$I,1),
IF('Sales Volume'!$B$6="Product type",SUMIFS(Data!$G:$G,Data!$F:$F,VOL!$E71,Data!$I:$I,1),
""))))</f>
        <v/>
      </c>
      <c r="G71" s="7" t="str">
        <f>IF($E71="","",
IF('Sales Volume'!$B$6="Customer name",SUMIFS(Data!$G:$G,Data!$B:$B,VOL!$E71,Data!$I:$I,53),
IF('Sales Volume'!$B$6="Customer location",SUMIFS(Data!$G:$G,Data!$C:$C,VOL!$E71,Data!$I:$I,53),
IF('Sales Volume'!$B$6="Product type",SUMIFS(Data!$G:$G,Data!$F:$F,VOL!$E71,Data!$I:$I,53),
""))))</f>
        <v/>
      </c>
      <c r="I71" s="7" t="str">
        <f>IF($E71="","",
IF('Sales Volume'!$B$6="Customer name",SUMIFS(Data!$G:$G,Data!$B:$B,VOL!$E71,Data!$I:$I,"&gt;0",Data!$I:$I,"&lt;=4"),
IF('Sales Volume'!$B$6="Customer location",SUMIFS(Data!$G:$G,Data!$C:$C,VOL!$E71,Data!$I:$I,"&gt;0",Data!$I:$I,"&lt;=4"),
IF('Sales Volume'!$B$6="Product type",SUMIFS(Data!$G:$G,Data!$F:$F,VOL!$E71,Data!$I:$I,"&gt;0",Data!$I:$I,"&lt;=4"),
""))))</f>
        <v/>
      </c>
      <c r="J71" s="7" t="str">
        <f>IF($E71="","",
IF('Sales Volume'!$B$6="Customer name",SUMIFS(Data!$G:$G,Data!$B:$B,VOL!$E71,Data!$I:$I,"&gt;52",Data!$I:$I,"&lt;=56"),
IF('Sales Volume'!$B$6="Customer location",SUMIFS(Data!$G:$G,Data!$C:$C,VOL!$E71,Data!$I:$I,"&gt;52",Data!$I:$I,"&lt;=56"),
IF('Sales Volume'!$B$6="Product type",SUMIFS(Data!$G:$G,Data!$F:$F,VOL!$E71,Data!$I:$I,"&gt;52",Data!$I:$I,"&lt;=56"),
""))))</f>
        <v/>
      </c>
      <c r="L71" s="7" t="str">
        <f>IF($E71="","",
IF('Sales Volume'!$B$6="Customer name",SUMIFS(Data!$G:$G,Data!$B:$B,VOL!$E71,Data!$I:$I,"&gt;0",Data!$I:$I,"&lt;=13"),
IF('Sales Volume'!$B$6="Customer location",SUMIFS(Data!$G:$G,Data!$C:$C,VOL!$E71,Data!$I:$I,"&gt;0",Data!$I:$I,"&lt;=13"),
IF('Sales Volume'!$B$6="Product type",SUMIFS(Data!$G:$G,Data!$F:$F,VOL!$E71,Data!$I:$I,"&gt;0",Data!$I:$I,"&lt;=13"),
""))))</f>
        <v/>
      </c>
      <c r="M71" s="7" t="str">
        <f>IF($E71="","",
IF('Sales Volume'!$B$6="Customer name",SUMIFS(Data!$G:$G,Data!$B:$B,VOL!$E71,Data!$I:$I,"&gt;52",Data!$I:$I,"&lt;=65"),
IF('Sales Volume'!$B$6="Customer location",SUMIFS(Data!$G:$G,Data!$C:$C,VOL!$E71,Data!$I:$I,"&gt;52",Data!$I:$I,"&lt;=65"),
IF('Sales Volume'!$B$6="Product type",SUMIFS(Data!$G:$G,Data!$F:$F,VOL!$E71,Data!$I:$I,"&gt;52",Data!$I:$I,"&lt;=65"),
""))))</f>
        <v/>
      </c>
      <c r="O71" s="7" t="str">
        <f>IF($E71="","",
IF('Sales Volume'!$B$6="Customer name",SUMIFS(Data!$G:$G,Data!$B:$B,VOL!$E71,Data!$I:$I,"&gt;0",Data!$I:$I,"&lt;=52"),
IF('Sales Volume'!$B$6="Customer location",SUMIFS(Data!$G:$G,Data!$C:$C,VOL!$E71,Data!$I:$I,"&gt;0",Data!$I:$I,"&lt;=52"),
IF('Sales Volume'!$B$6="Product type",SUMIFS(Data!$G:$G,Data!$F:$F,VOL!$E71,Data!$I:$I,"&gt;0",Data!$I:$I,"&lt;=52"),
""))))</f>
        <v/>
      </c>
      <c r="P71" s="7" t="str">
        <f>IF($E71="","",
IF('Sales Volume'!$B$6="Customer name",SUMIFS(Data!$G:$G,Data!$B:$B,VOL!$E71,Data!$I:$I,"&gt;52",Data!$I:$I,"&lt;=104"),
IF('Sales Volume'!$B$6="Customer location",SUMIFS(Data!$G:$G,Data!$C:$C,VOL!$E71,Data!$I:$I,"&gt;52",Data!$I:$I,"&lt;=104"),
IF('Sales Volume'!$B$6="Product type",SUMIFS(Data!$G:$G,Data!$F:$F,VOL!$E71,Data!$I:$I,"&gt;52",Data!$I:$I,"&lt;=104"),
""))))</f>
        <v/>
      </c>
    </row>
    <row r="72" spans="1:16" x14ac:dyDescent="0.35">
      <c r="A72" s="8" t="str">
        <f>IFERROR(_xlfn.RANK.EQ(F72,$F$3:$F$150,0)+COUNTIF($F$3:F72,F72)-1,"")</f>
        <v/>
      </c>
      <c r="B72" s="8" t="str">
        <f>IFERROR(_xlfn.RANK.EQ(I72,$I$3:$I$150,0)+COUNTIF($I$3:I72,I72)-1,"")</f>
        <v/>
      </c>
      <c r="C72" s="8" t="str">
        <f>IFERROR(_xlfn.RANK.EQ(L72,$L$3:$L$150,0)+COUNTIF($L$3:L72,L72)-1,"")</f>
        <v/>
      </c>
      <c r="D72" s="8" t="str">
        <f>IFERROR(_xlfn.RANK.EQ(O72,$O$3:$O$150,0)+COUNTIF($O$3:O72,O72)-1,"")</f>
        <v/>
      </c>
      <c r="E72" t="str">
        <f xml:space="preserve">
IF('Pivot fields'!$B71="(blank)","",
IF('Sales Volume'!$B$6="Customer Name",IF(NOT(OR('Pivot fields'!$B71="(blank)",'Pivot fields'!$B71="")),'Pivot fields'!$B71,""),
IF('Sales Volume'!$B$6="Customer location",IF(NOT(OR('Pivot fields'!$D71="(blank)",'Pivot fields'!$D71="")),'Pivot fields'!$D71,""),
IF('Sales Volume'!$B$6="Product type",IF(NOT(OR('Pivot fields'!$F71="(blank)",'Pivot fields'!$F71="")),'Pivot fields'!$F71,""),
""))))</f>
        <v/>
      </c>
      <c r="F72" s="7" t="str">
        <f>IF($E72="","",
IF('Sales Volume'!$B$6="Customer name",SUMIFS(Data!$G:$G,Data!$B:$B,VOL!$E72,Data!$I:$I,1),
IF('Sales Volume'!$B$6="Customer location",SUMIFS(Data!$G:$G,Data!$C:$C,VOL!$E72,Data!$I:$I,1),
IF('Sales Volume'!$B$6="Product type",SUMIFS(Data!$G:$G,Data!$F:$F,VOL!$E72,Data!$I:$I,1),
""))))</f>
        <v/>
      </c>
      <c r="G72" s="7" t="str">
        <f>IF($E72="","",
IF('Sales Volume'!$B$6="Customer name",SUMIFS(Data!$G:$G,Data!$B:$B,VOL!$E72,Data!$I:$I,53),
IF('Sales Volume'!$B$6="Customer location",SUMIFS(Data!$G:$G,Data!$C:$C,VOL!$E72,Data!$I:$I,53),
IF('Sales Volume'!$B$6="Product type",SUMIFS(Data!$G:$G,Data!$F:$F,VOL!$E72,Data!$I:$I,53),
""))))</f>
        <v/>
      </c>
      <c r="I72" s="7" t="str">
        <f>IF($E72="","",
IF('Sales Volume'!$B$6="Customer name",SUMIFS(Data!$G:$G,Data!$B:$B,VOL!$E72,Data!$I:$I,"&gt;0",Data!$I:$I,"&lt;=4"),
IF('Sales Volume'!$B$6="Customer location",SUMIFS(Data!$G:$G,Data!$C:$C,VOL!$E72,Data!$I:$I,"&gt;0",Data!$I:$I,"&lt;=4"),
IF('Sales Volume'!$B$6="Product type",SUMIFS(Data!$G:$G,Data!$F:$F,VOL!$E72,Data!$I:$I,"&gt;0",Data!$I:$I,"&lt;=4"),
""))))</f>
        <v/>
      </c>
      <c r="J72" s="7" t="str">
        <f>IF($E72="","",
IF('Sales Volume'!$B$6="Customer name",SUMIFS(Data!$G:$G,Data!$B:$B,VOL!$E72,Data!$I:$I,"&gt;52",Data!$I:$I,"&lt;=56"),
IF('Sales Volume'!$B$6="Customer location",SUMIFS(Data!$G:$G,Data!$C:$C,VOL!$E72,Data!$I:$I,"&gt;52",Data!$I:$I,"&lt;=56"),
IF('Sales Volume'!$B$6="Product type",SUMIFS(Data!$G:$G,Data!$F:$F,VOL!$E72,Data!$I:$I,"&gt;52",Data!$I:$I,"&lt;=56"),
""))))</f>
        <v/>
      </c>
      <c r="L72" s="7" t="str">
        <f>IF($E72="","",
IF('Sales Volume'!$B$6="Customer name",SUMIFS(Data!$G:$G,Data!$B:$B,VOL!$E72,Data!$I:$I,"&gt;0",Data!$I:$I,"&lt;=13"),
IF('Sales Volume'!$B$6="Customer location",SUMIFS(Data!$G:$G,Data!$C:$C,VOL!$E72,Data!$I:$I,"&gt;0",Data!$I:$I,"&lt;=13"),
IF('Sales Volume'!$B$6="Product type",SUMIFS(Data!$G:$G,Data!$F:$F,VOL!$E72,Data!$I:$I,"&gt;0",Data!$I:$I,"&lt;=13"),
""))))</f>
        <v/>
      </c>
      <c r="M72" s="7" t="str">
        <f>IF($E72="","",
IF('Sales Volume'!$B$6="Customer name",SUMIFS(Data!$G:$G,Data!$B:$B,VOL!$E72,Data!$I:$I,"&gt;52",Data!$I:$I,"&lt;=65"),
IF('Sales Volume'!$B$6="Customer location",SUMIFS(Data!$G:$G,Data!$C:$C,VOL!$E72,Data!$I:$I,"&gt;52",Data!$I:$I,"&lt;=65"),
IF('Sales Volume'!$B$6="Product type",SUMIFS(Data!$G:$G,Data!$F:$F,VOL!$E72,Data!$I:$I,"&gt;52",Data!$I:$I,"&lt;=65"),
""))))</f>
        <v/>
      </c>
      <c r="O72" s="7" t="str">
        <f>IF($E72="","",
IF('Sales Volume'!$B$6="Customer name",SUMIFS(Data!$G:$G,Data!$B:$B,VOL!$E72,Data!$I:$I,"&gt;0",Data!$I:$I,"&lt;=52"),
IF('Sales Volume'!$B$6="Customer location",SUMIFS(Data!$G:$G,Data!$C:$C,VOL!$E72,Data!$I:$I,"&gt;0",Data!$I:$I,"&lt;=52"),
IF('Sales Volume'!$B$6="Product type",SUMIFS(Data!$G:$G,Data!$F:$F,VOL!$E72,Data!$I:$I,"&gt;0",Data!$I:$I,"&lt;=52"),
""))))</f>
        <v/>
      </c>
      <c r="P72" s="7" t="str">
        <f>IF($E72="","",
IF('Sales Volume'!$B$6="Customer name",SUMIFS(Data!$G:$G,Data!$B:$B,VOL!$E72,Data!$I:$I,"&gt;52",Data!$I:$I,"&lt;=104"),
IF('Sales Volume'!$B$6="Customer location",SUMIFS(Data!$G:$G,Data!$C:$C,VOL!$E72,Data!$I:$I,"&gt;52",Data!$I:$I,"&lt;=104"),
IF('Sales Volume'!$B$6="Product type",SUMIFS(Data!$G:$G,Data!$F:$F,VOL!$E72,Data!$I:$I,"&gt;52",Data!$I:$I,"&lt;=104"),
""))))</f>
        <v/>
      </c>
    </row>
    <row r="73" spans="1:16" x14ac:dyDescent="0.35">
      <c r="A73" s="8" t="str">
        <f>IFERROR(_xlfn.RANK.EQ(F73,$F$3:$F$150,0)+COUNTIF($F$3:F73,F73)-1,"")</f>
        <v/>
      </c>
      <c r="B73" s="8" t="str">
        <f>IFERROR(_xlfn.RANK.EQ(I73,$I$3:$I$150,0)+COUNTIF($I$3:I73,I73)-1,"")</f>
        <v/>
      </c>
      <c r="C73" s="8" t="str">
        <f>IFERROR(_xlfn.RANK.EQ(L73,$L$3:$L$150,0)+COUNTIF($L$3:L73,L73)-1,"")</f>
        <v/>
      </c>
      <c r="D73" s="8" t="str">
        <f>IFERROR(_xlfn.RANK.EQ(O73,$O$3:$O$150,0)+COUNTIF($O$3:O73,O73)-1,"")</f>
        <v/>
      </c>
      <c r="E73" t="str">
        <f xml:space="preserve">
IF('Pivot fields'!$B72="(blank)","",
IF('Sales Volume'!$B$6="Customer Name",IF(NOT(OR('Pivot fields'!$B72="(blank)",'Pivot fields'!$B72="")),'Pivot fields'!$B72,""),
IF('Sales Volume'!$B$6="Customer location",IF(NOT(OR('Pivot fields'!$D72="(blank)",'Pivot fields'!$D72="")),'Pivot fields'!$D72,""),
IF('Sales Volume'!$B$6="Product type",IF(NOT(OR('Pivot fields'!$F72="(blank)",'Pivot fields'!$F72="")),'Pivot fields'!$F72,""),
""))))</f>
        <v/>
      </c>
      <c r="F73" s="7" t="str">
        <f>IF($E73="","",
IF('Sales Volume'!$B$6="Customer name",SUMIFS(Data!$G:$G,Data!$B:$B,VOL!$E73,Data!$I:$I,1),
IF('Sales Volume'!$B$6="Customer location",SUMIFS(Data!$G:$G,Data!$C:$C,VOL!$E73,Data!$I:$I,1),
IF('Sales Volume'!$B$6="Product type",SUMIFS(Data!$G:$G,Data!$F:$F,VOL!$E73,Data!$I:$I,1),
""))))</f>
        <v/>
      </c>
      <c r="G73" s="7" t="str">
        <f>IF($E73="","",
IF('Sales Volume'!$B$6="Customer name",SUMIFS(Data!$G:$G,Data!$B:$B,VOL!$E73,Data!$I:$I,53),
IF('Sales Volume'!$B$6="Customer location",SUMIFS(Data!$G:$G,Data!$C:$C,VOL!$E73,Data!$I:$I,53),
IF('Sales Volume'!$B$6="Product type",SUMIFS(Data!$G:$G,Data!$F:$F,VOL!$E73,Data!$I:$I,53),
""))))</f>
        <v/>
      </c>
      <c r="I73" s="7" t="str">
        <f>IF($E73="","",
IF('Sales Volume'!$B$6="Customer name",SUMIFS(Data!$G:$G,Data!$B:$B,VOL!$E73,Data!$I:$I,"&gt;0",Data!$I:$I,"&lt;=4"),
IF('Sales Volume'!$B$6="Customer location",SUMIFS(Data!$G:$G,Data!$C:$C,VOL!$E73,Data!$I:$I,"&gt;0",Data!$I:$I,"&lt;=4"),
IF('Sales Volume'!$B$6="Product type",SUMIFS(Data!$G:$G,Data!$F:$F,VOL!$E73,Data!$I:$I,"&gt;0",Data!$I:$I,"&lt;=4"),
""))))</f>
        <v/>
      </c>
      <c r="J73" s="7" t="str">
        <f>IF($E73="","",
IF('Sales Volume'!$B$6="Customer name",SUMIFS(Data!$G:$G,Data!$B:$B,VOL!$E73,Data!$I:$I,"&gt;52",Data!$I:$I,"&lt;=56"),
IF('Sales Volume'!$B$6="Customer location",SUMIFS(Data!$G:$G,Data!$C:$C,VOL!$E73,Data!$I:$I,"&gt;52",Data!$I:$I,"&lt;=56"),
IF('Sales Volume'!$B$6="Product type",SUMIFS(Data!$G:$G,Data!$F:$F,VOL!$E73,Data!$I:$I,"&gt;52",Data!$I:$I,"&lt;=56"),
""))))</f>
        <v/>
      </c>
      <c r="L73" s="7" t="str">
        <f>IF($E73="","",
IF('Sales Volume'!$B$6="Customer name",SUMIFS(Data!$G:$G,Data!$B:$B,VOL!$E73,Data!$I:$I,"&gt;0",Data!$I:$I,"&lt;=13"),
IF('Sales Volume'!$B$6="Customer location",SUMIFS(Data!$G:$G,Data!$C:$C,VOL!$E73,Data!$I:$I,"&gt;0",Data!$I:$I,"&lt;=13"),
IF('Sales Volume'!$B$6="Product type",SUMIFS(Data!$G:$G,Data!$F:$F,VOL!$E73,Data!$I:$I,"&gt;0",Data!$I:$I,"&lt;=13"),
""))))</f>
        <v/>
      </c>
      <c r="M73" s="7" t="str">
        <f>IF($E73="","",
IF('Sales Volume'!$B$6="Customer name",SUMIFS(Data!$G:$G,Data!$B:$B,VOL!$E73,Data!$I:$I,"&gt;52",Data!$I:$I,"&lt;=65"),
IF('Sales Volume'!$B$6="Customer location",SUMIFS(Data!$G:$G,Data!$C:$C,VOL!$E73,Data!$I:$I,"&gt;52",Data!$I:$I,"&lt;=65"),
IF('Sales Volume'!$B$6="Product type",SUMIFS(Data!$G:$G,Data!$F:$F,VOL!$E73,Data!$I:$I,"&gt;52",Data!$I:$I,"&lt;=65"),
""))))</f>
        <v/>
      </c>
      <c r="O73" s="7" t="str">
        <f>IF($E73="","",
IF('Sales Volume'!$B$6="Customer name",SUMIFS(Data!$G:$G,Data!$B:$B,VOL!$E73,Data!$I:$I,"&gt;0",Data!$I:$I,"&lt;=52"),
IF('Sales Volume'!$B$6="Customer location",SUMIFS(Data!$G:$G,Data!$C:$C,VOL!$E73,Data!$I:$I,"&gt;0",Data!$I:$I,"&lt;=52"),
IF('Sales Volume'!$B$6="Product type",SUMIFS(Data!$G:$G,Data!$F:$F,VOL!$E73,Data!$I:$I,"&gt;0",Data!$I:$I,"&lt;=52"),
""))))</f>
        <v/>
      </c>
      <c r="P73" s="7" t="str">
        <f>IF($E73="","",
IF('Sales Volume'!$B$6="Customer name",SUMIFS(Data!$G:$G,Data!$B:$B,VOL!$E73,Data!$I:$I,"&gt;52",Data!$I:$I,"&lt;=104"),
IF('Sales Volume'!$B$6="Customer location",SUMIFS(Data!$G:$G,Data!$C:$C,VOL!$E73,Data!$I:$I,"&gt;52",Data!$I:$I,"&lt;=104"),
IF('Sales Volume'!$B$6="Product type",SUMIFS(Data!$G:$G,Data!$F:$F,VOL!$E73,Data!$I:$I,"&gt;52",Data!$I:$I,"&lt;=104"),
""))))</f>
        <v/>
      </c>
    </row>
    <row r="74" spans="1:16" x14ac:dyDescent="0.35">
      <c r="A74" s="8" t="str">
        <f>IFERROR(_xlfn.RANK.EQ(F74,$F$3:$F$150,0)+COUNTIF($F$3:F74,F74)-1,"")</f>
        <v/>
      </c>
      <c r="B74" s="8" t="str">
        <f>IFERROR(_xlfn.RANK.EQ(I74,$I$3:$I$150,0)+COUNTIF($I$3:I74,I74)-1,"")</f>
        <v/>
      </c>
      <c r="C74" s="8" t="str">
        <f>IFERROR(_xlfn.RANK.EQ(L74,$L$3:$L$150,0)+COUNTIF($L$3:L74,L74)-1,"")</f>
        <v/>
      </c>
      <c r="D74" s="8" t="str">
        <f>IFERROR(_xlfn.RANK.EQ(O74,$O$3:$O$150,0)+COUNTIF($O$3:O74,O74)-1,"")</f>
        <v/>
      </c>
      <c r="E74" t="str">
        <f xml:space="preserve">
IF('Pivot fields'!$B73="(blank)","",
IF('Sales Volume'!$B$6="Customer Name",IF(NOT(OR('Pivot fields'!$B73="(blank)",'Pivot fields'!$B73="")),'Pivot fields'!$B73,""),
IF('Sales Volume'!$B$6="Customer location",IF(NOT(OR('Pivot fields'!$D73="(blank)",'Pivot fields'!$D73="")),'Pivot fields'!$D73,""),
IF('Sales Volume'!$B$6="Product type",IF(NOT(OR('Pivot fields'!$F73="(blank)",'Pivot fields'!$F73="")),'Pivot fields'!$F73,""),
""))))</f>
        <v/>
      </c>
      <c r="F74" s="7" t="str">
        <f>IF($E74="","",
IF('Sales Volume'!$B$6="Customer name",SUMIFS(Data!$G:$G,Data!$B:$B,VOL!$E74,Data!$I:$I,1),
IF('Sales Volume'!$B$6="Customer location",SUMIFS(Data!$G:$G,Data!$C:$C,VOL!$E74,Data!$I:$I,1),
IF('Sales Volume'!$B$6="Product type",SUMIFS(Data!$G:$G,Data!$F:$F,VOL!$E74,Data!$I:$I,1),
""))))</f>
        <v/>
      </c>
      <c r="G74" s="7" t="str">
        <f>IF($E74="","",
IF('Sales Volume'!$B$6="Customer name",SUMIFS(Data!$G:$G,Data!$B:$B,VOL!$E74,Data!$I:$I,53),
IF('Sales Volume'!$B$6="Customer location",SUMIFS(Data!$G:$G,Data!$C:$C,VOL!$E74,Data!$I:$I,53),
IF('Sales Volume'!$B$6="Product type",SUMIFS(Data!$G:$G,Data!$F:$F,VOL!$E74,Data!$I:$I,53),
""))))</f>
        <v/>
      </c>
      <c r="I74" s="7" t="str">
        <f>IF($E74="","",
IF('Sales Volume'!$B$6="Customer name",SUMIFS(Data!$G:$G,Data!$B:$B,VOL!$E74,Data!$I:$I,"&gt;0",Data!$I:$I,"&lt;=4"),
IF('Sales Volume'!$B$6="Customer location",SUMIFS(Data!$G:$G,Data!$C:$C,VOL!$E74,Data!$I:$I,"&gt;0",Data!$I:$I,"&lt;=4"),
IF('Sales Volume'!$B$6="Product type",SUMIFS(Data!$G:$G,Data!$F:$F,VOL!$E74,Data!$I:$I,"&gt;0",Data!$I:$I,"&lt;=4"),
""))))</f>
        <v/>
      </c>
      <c r="J74" s="7" t="str">
        <f>IF($E74="","",
IF('Sales Volume'!$B$6="Customer name",SUMIFS(Data!$G:$G,Data!$B:$B,VOL!$E74,Data!$I:$I,"&gt;52",Data!$I:$I,"&lt;=56"),
IF('Sales Volume'!$B$6="Customer location",SUMIFS(Data!$G:$G,Data!$C:$C,VOL!$E74,Data!$I:$I,"&gt;52",Data!$I:$I,"&lt;=56"),
IF('Sales Volume'!$B$6="Product type",SUMIFS(Data!$G:$G,Data!$F:$F,VOL!$E74,Data!$I:$I,"&gt;52",Data!$I:$I,"&lt;=56"),
""))))</f>
        <v/>
      </c>
      <c r="L74" s="7" t="str">
        <f>IF($E74="","",
IF('Sales Volume'!$B$6="Customer name",SUMIFS(Data!$G:$G,Data!$B:$B,VOL!$E74,Data!$I:$I,"&gt;0",Data!$I:$I,"&lt;=13"),
IF('Sales Volume'!$B$6="Customer location",SUMIFS(Data!$G:$G,Data!$C:$C,VOL!$E74,Data!$I:$I,"&gt;0",Data!$I:$I,"&lt;=13"),
IF('Sales Volume'!$B$6="Product type",SUMIFS(Data!$G:$G,Data!$F:$F,VOL!$E74,Data!$I:$I,"&gt;0",Data!$I:$I,"&lt;=13"),
""))))</f>
        <v/>
      </c>
      <c r="M74" s="7" t="str">
        <f>IF($E74="","",
IF('Sales Volume'!$B$6="Customer name",SUMIFS(Data!$G:$G,Data!$B:$B,VOL!$E74,Data!$I:$I,"&gt;52",Data!$I:$I,"&lt;=65"),
IF('Sales Volume'!$B$6="Customer location",SUMIFS(Data!$G:$G,Data!$C:$C,VOL!$E74,Data!$I:$I,"&gt;52",Data!$I:$I,"&lt;=65"),
IF('Sales Volume'!$B$6="Product type",SUMIFS(Data!$G:$G,Data!$F:$F,VOL!$E74,Data!$I:$I,"&gt;52",Data!$I:$I,"&lt;=65"),
""))))</f>
        <v/>
      </c>
      <c r="O74" s="7" t="str">
        <f>IF($E74="","",
IF('Sales Volume'!$B$6="Customer name",SUMIFS(Data!$G:$G,Data!$B:$B,VOL!$E74,Data!$I:$I,"&gt;0",Data!$I:$I,"&lt;=52"),
IF('Sales Volume'!$B$6="Customer location",SUMIFS(Data!$G:$G,Data!$C:$C,VOL!$E74,Data!$I:$I,"&gt;0",Data!$I:$I,"&lt;=52"),
IF('Sales Volume'!$B$6="Product type",SUMIFS(Data!$G:$G,Data!$F:$F,VOL!$E74,Data!$I:$I,"&gt;0",Data!$I:$I,"&lt;=52"),
""))))</f>
        <v/>
      </c>
      <c r="P74" s="7" t="str">
        <f>IF($E74="","",
IF('Sales Volume'!$B$6="Customer name",SUMIFS(Data!$G:$G,Data!$B:$B,VOL!$E74,Data!$I:$I,"&gt;52",Data!$I:$I,"&lt;=104"),
IF('Sales Volume'!$B$6="Customer location",SUMIFS(Data!$G:$G,Data!$C:$C,VOL!$E74,Data!$I:$I,"&gt;52",Data!$I:$I,"&lt;=104"),
IF('Sales Volume'!$B$6="Product type",SUMIFS(Data!$G:$G,Data!$F:$F,VOL!$E74,Data!$I:$I,"&gt;52",Data!$I:$I,"&lt;=104"),
""))))</f>
        <v/>
      </c>
    </row>
    <row r="75" spans="1:16" x14ac:dyDescent="0.35">
      <c r="A75" s="8" t="str">
        <f>IFERROR(_xlfn.RANK.EQ(F75,$F$3:$F$150,0)+COUNTIF($F$3:F75,F75)-1,"")</f>
        <v/>
      </c>
      <c r="B75" s="8" t="str">
        <f>IFERROR(_xlfn.RANK.EQ(I75,$I$3:$I$150,0)+COUNTIF($I$3:I75,I75)-1,"")</f>
        <v/>
      </c>
      <c r="C75" s="8" t="str">
        <f>IFERROR(_xlfn.RANK.EQ(L75,$L$3:$L$150,0)+COUNTIF($L$3:L75,L75)-1,"")</f>
        <v/>
      </c>
      <c r="D75" s="8" t="str">
        <f>IFERROR(_xlfn.RANK.EQ(O75,$O$3:$O$150,0)+COUNTIF($O$3:O75,O75)-1,"")</f>
        <v/>
      </c>
      <c r="E75" t="str">
        <f xml:space="preserve">
IF('Pivot fields'!$B74="(blank)","",
IF('Sales Volume'!$B$6="Customer Name",IF(NOT(OR('Pivot fields'!$B74="(blank)",'Pivot fields'!$B74="")),'Pivot fields'!$B74,""),
IF('Sales Volume'!$B$6="Customer location",IF(NOT(OR('Pivot fields'!$D74="(blank)",'Pivot fields'!$D74="")),'Pivot fields'!$D74,""),
IF('Sales Volume'!$B$6="Product type",IF(NOT(OR('Pivot fields'!$F74="(blank)",'Pivot fields'!$F74="")),'Pivot fields'!$F74,""),
""))))</f>
        <v/>
      </c>
      <c r="F75" s="7" t="str">
        <f>IF($E75="","",
IF('Sales Volume'!$B$6="Customer name",SUMIFS(Data!$G:$G,Data!$B:$B,VOL!$E75,Data!$I:$I,1),
IF('Sales Volume'!$B$6="Customer location",SUMIFS(Data!$G:$G,Data!$C:$C,VOL!$E75,Data!$I:$I,1),
IF('Sales Volume'!$B$6="Product type",SUMIFS(Data!$G:$G,Data!$F:$F,VOL!$E75,Data!$I:$I,1),
""))))</f>
        <v/>
      </c>
      <c r="G75" s="7" t="str">
        <f>IF($E75="","",
IF('Sales Volume'!$B$6="Customer name",SUMIFS(Data!$G:$G,Data!$B:$B,VOL!$E75,Data!$I:$I,53),
IF('Sales Volume'!$B$6="Customer location",SUMIFS(Data!$G:$G,Data!$C:$C,VOL!$E75,Data!$I:$I,53),
IF('Sales Volume'!$B$6="Product type",SUMIFS(Data!$G:$G,Data!$F:$F,VOL!$E75,Data!$I:$I,53),
""))))</f>
        <v/>
      </c>
      <c r="I75" s="7" t="str">
        <f>IF($E75="","",
IF('Sales Volume'!$B$6="Customer name",SUMIFS(Data!$G:$G,Data!$B:$B,VOL!$E75,Data!$I:$I,"&gt;0",Data!$I:$I,"&lt;=4"),
IF('Sales Volume'!$B$6="Customer location",SUMIFS(Data!$G:$G,Data!$C:$C,VOL!$E75,Data!$I:$I,"&gt;0",Data!$I:$I,"&lt;=4"),
IF('Sales Volume'!$B$6="Product type",SUMIFS(Data!$G:$G,Data!$F:$F,VOL!$E75,Data!$I:$I,"&gt;0",Data!$I:$I,"&lt;=4"),
""))))</f>
        <v/>
      </c>
      <c r="J75" s="7" t="str">
        <f>IF($E75="","",
IF('Sales Volume'!$B$6="Customer name",SUMIFS(Data!$G:$G,Data!$B:$B,VOL!$E75,Data!$I:$I,"&gt;52",Data!$I:$I,"&lt;=56"),
IF('Sales Volume'!$B$6="Customer location",SUMIFS(Data!$G:$G,Data!$C:$C,VOL!$E75,Data!$I:$I,"&gt;52",Data!$I:$I,"&lt;=56"),
IF('Sales Volume'!$B$6="Product type",SUMIFS(Data!$G:$G,Data!$F:$F,VOL!$E75,Data!$I:$I,"&gt;52",Data!$I:$I,"&lt;=56"),
""))))</f>
        <v/>
      </c>
      <c r="L75" s="7" t="str">
        <f>IF($E75="","",
IF('Sales Volume'!$B$6="Customer name",SUMIFS(Data!$G:$G,Data!$B:$B,VOL!$E75,Data!$I:$I,"&gt;0",Data!$I:$I,"&lt;=13"),
IF('Sales Volume'!$B$6="Customer location",SUMIFS(Data!$G:$G,Data!$C:$C,VOL!$E75,Data!$I:$I,"&gt;0",Data!$I:$I,"&lt;=13"),
IF('Sales Volume'!$B$6="Product type",SUMIFS(Data!$G:$G,Data!$F:$F,VOL!$E75,Data!$I:$I,"&gt;0",Data!$I:$I,"&lt;=13"),
""))))</f>
        <v/>
      </c>
      <c r="M75" s="7" t="str">
        <f>IF($E75="","",
IF('Sales Volume'!$B$6="Customer name",SUMIFS(Data!$G:$G,Data!$B:$B,VOL!$E75,Data!$I:$I,"&gt;52",Data!$I:$I,"&lt;=65"),
IF('Sales Volume'!$B$6="Customer location",SUMIFS(Data!$G:$G,Data!$C:$C,VOL!$E75,Data!$I:$I,"&gt;52",Data!$I:$I,"&lt;=65"),
IF('Sales Volume'!$B$6="Product type",SUMIFS(Data!$G:$G,Data!$F:$F,VOL!$E75,Data!$I:$I,"&gt;52",Data!$I:$I,"&lt;=65"),
""))))</f>
        <v/>
      </c>
      <c r="O75" s="7" t="str">
        <f>IF($E75="","",
IF('Sales Volume'!$B$6="Customer name",SUMIFS(Data!$G:$G,Data!$B:$B,VOL!$E75,Data!$I:$I,"&gt;0",Data!$I:$I,"&lt;=52"),
IF('Sales Volume'!$B$6="Customer location",SUMIFS(Data!$G:$G,Data!$C:$C,VOL!$E75,Data!$I:$I,"&gt;0",Data!$I:$I,"&lt;=52"),
IF('Sales Volume'!$B$6="Product type",SUMIFS(Data!$G:$G,Data!$F:$F,VOL!$E75,Data!$I:$I,"&gt;0",Data!$I:$I,"&lt;=52"),
""))))</f>
        <v/>
      </c>
      <c r="P75" s="7" t="str">
        <f>IF($E75="","",
IF('Sales Volume'!$B$6="Customer name",SUMIFS(Data!$G:$G,Data!$B:$B,VOL!$E75,Data!$I:$I,"&gt;52",Data!$I:$I,"&lt;=104"),
IF('Sales Volume'!$B$6="Customer location",SUMIFS(Data!$G:$G,Data!$C:$C,VOL!$E75,Data!$I:$I,"&gt;52",Data!$I:$I,"&lt;=104"),
IF('Sales Volume'!$B$6="Product type",SUMIFS(Data!$G:$G,Data!$F:$F,VOL!$E75,Data!$I:$I,"&gt;52",Data!$I:$I,"&lt;=104"),
""))))</f>
        <v/>
      </c>
    </row>
    <row r="76" spans="1:16" x14ac:dyDescent="0.35">
      <c r="A76" s="8" t="str">
        <f>IFERROR(_xlfn.RANK.EQ(F76,$F$3:$F$150,0)+COUNTIF($F$3:F76,F76)-1,"")</f>
        <v/>
      </c>
      <c r="B76" s="8" t="str">
        <f>IFERROR(_xlfn.RANK.EQ(I76,$I$3:$I$150,0)+COUNTIF($I$3:I76,I76)-1,"")</f>
        <v/>
      </c>
      <c r="C76" s="8" t="str">
        <f>IFERROR(_xlfn.RANK.EQ(L76,$L$3:$L$150,0)+COUNTIF($L$3:L76,L76)-1,"")</f>
        <v/>
      </c>
      <c r="D76" s="8" t="str">
        <f>IFERROR(_xlfn.RANK.EQ(O76,$O$3:$O$150,0)+COUNTIF($O$3:O76,O76)-1,"")</f>
        <v/>
      </c>
      <c r="E76" t="str">
        <f xml:space="preserve">
IF('Pivot fields'!$B75="(blank)","",
IF('Sales Volume'!$B$6="Customer Name",IF(NOT(OR('Pivot fields'!$B75="(blank)",'Pivot fields'!$B75="")),'Pivot fields'!$B75,""),
IF('Sales Volume'!$B$6="Customer location",IF(NOT(OR('Pivot fields'!$D75="(blank)",'Pivot fields'!$D75="")),'Pivot fields'!$D75,""),
IF('Sales Volume'!$B$6="Product type",IF(NOT(OR('Pivot fields'!$F75="(blank)",'Pivot fields'!$F75="")),'Pivot fields'!$F75,""),
""))))</f>
        <v/>
      </c>
      <c r="F76" s="7" t="str">
        <f>IF($E76="","",
IF('Sales Volume'!$B$6="Customer name",SUMIFS(Data!$G:$G,Data!$B:$B,VOL!$E76,Data!$I:$I,1),
IF('Sales Volume'!$B$6="Customer location",SUMIFS(Data!$G:$G,Data!$C:$C,VOL!$E76,Data!$I:$I,1),
IF('Sales Volume'!$B$6="Product type",SUMIFS(Data!$G:$G,Data!$F:$F,VOL!$E76,Data!$I:$I,1),
""))))</f>
        <v/>
      </c>
      <c r="G76" s="7" t="str">
        <f>IF($E76="","",
IF('Sales Volume'!$B$6="Customer name",SUMIFS(Data!$G:$G,Data!$B:$B,VOL!$E76,Data!$I:$I,53),
IF('Sales Volume'!$B$6="Customer location",SUMIFS(Data!$G:$G,Data!$C:$C,VOL!$E76,Data!$I:$I,53),
IF('Sales Volume'!$B$6="Product type",SUMIFS(Data!$G:$G,Data!$F:$F,VOL!$E76,Data!$I:$I,53),
""))))</f>
        <v/>
      </c>
      <c r="I76" s="7" t="str">
        <f>IF($E76="","",
IF('Sales Volume'!$B$6="Customer name",SUMIFS(Data!$G:$G,Data!$B:$B,VOL!$E76,Data!$I:$I,"&gt;0",Data!$I:$I,"&lt;=4"),
IF('Sales Volume'!$B$6="Customer location",SUMIFS(Data!$G:$G,Data!$C:$C,VOL!$E76,Data!$I:$I,"&gt;0",Data!$I:$I,"&lt;=4"),
IF('Sales Volume'!$B$6="Product type",SUMIFS(Data!$G:$G,Data!$F:$F,VOL!$E76,Data!$I:$I,"&gt;0",Data!$I:$I,"&lt;=4"),
""))))</f>
        <v/>
      </c>
      <c r="J76" s="7" t="str">
        <f>IF($E76="","",
IF('Sales Volume'!$B$6="Customer name",SUMIFS(Data!$G:$G,Data!$B:$B,VOL!$E76,Data!$I:$I,"&gt;52",Data!$I:$I,"&lt;=56"),
IF('Sales Volume'!$B$6="Customer location",SUMIFS(Data!$G:$G,Data!$C:$C,VOL!$E76,Data!$I:$I,"&gt;52",Data!$I:$I,"&lt;=56"),
IF('Sales Volume'!$B$6="Product type",SUMIFS(Data!$G:$G,Data!$F:$F,VOL!$E76,Data!$I:$I,"&gt;52",Data!$I:$I,"&lt;=56"),
""))))</f>
        <v/>
      </c>
      <c r="L76" s="7" t="str">
        <f>IF($E76="","",
IF('Sales Volume'!$B$6="Customer name",SUMIFS(Data!$G:$G,Data!$B:$B,VOL!$E76,Data!$I:$I,"&gt;0",Data!$I:$I,"&lt;=13"),
IF('Sales Volume'!$B$6="Customer location",SUMIFS(Data!$G:$G,Data!$C:$C,VOL!$E76,Data!$I:$I,"&gt;0",Data!$I:$I,"&lt;=13"),
IF('Sales Volume'!$B$6="Product type",SUMIFS(Data!$G:$G,Data!$F:$F,VOL!$E76,Data!$I:$I,"&gt;0",Data!$I:$I,"&lt;=13"),
""))))</f>
        <v/>
      </c>
      <c r="M76" s="7" t="str">
        <f>IF($E76="","",
IF('Sales Volume'!$B$6="Customer name",SUMIFS(Data!$G:$G,Data!$B:$B,VOL!$E76,Data!$I:$I,"&gt;52",Data!$I:$I,"&lt;=65"),
IF('Sales Volume'!$B$6="Customer location",SUMIFS(Data!$G:$G,Data!$C:$C,VOL!$E76,Data!$I:$I,"&gt;52",Data!$I:$I,"&lt;=65"),
IF('Sales Volume'!$B$6="Product type",SUMIFS(Data!$G:$G,Data!$F:$F,VOL!$E76,Data!$I:$I,"&gt;52",Data!$I:$I,"&lt;=65"),
""))))</f>
        <v/>
      </c>
      <c r="O76" s="7" t="str">
        <f>IF($E76="","",
IF('Sales Volume'!$B$6="Customer name",SUMIFS(Data!$G:$G,Data!$B:$B,VOL!$E76,Data!$I:$I,"&gt;0",Data!$I:$I,"&lt;=52"),
IF('Sales Volume'!$B$6="Customer location",SUMIFS(Data!$G:$G,Data!$C:$C,VOL!$E76,Data!$I:$I,"&gt;0",Data!$I:$I,"&lt;=52"),
IF('Sales Volume'!$B$6="Product type",SUMIFS(Data!$G:$G,Data!$F:$F,VOL!$E76,Data!$I:$I,"&gt;0",Data!$I:$I,"&lt;=52"),
""))))</f>
        <v/>
      </c>
      <c r="P76" s="7" t="str">
        <f>IF($E76="","",
IF('Sales Volume'!$B$6="Customer name",SUMIFS(Data!$G:$G,Data!$B:$B,VOL!$E76,Data!$I:$I,"&gt;52",Data!$I:$I,"&lt;=104"),
IF('Sales Volume'!$B$6="Customer location",SUMIFS(Data!$G:$G,Data!$C:$C,VOL!$E76,Data!$I:$I,"&gt;52",Data!$I:$I,"&lt;=104"),
IF('Sales Volume'!$B$6="Product type",SUMIFS(Data!$G:$G,Data!$F:$F,VOL!$E76,Data!$I:$I,"&gt;52",Data!$I:$I,"&lt;=104"),
""))))</f>
        <v/>
      </c>
    </row>
    <row r="77" spans="1:16" x14ac:dyDescent="0.35">
      <c r="A77" s="8" t="str">
        <f>IFERROR(_xlfn.RANK.EQ(F77,$F$3:$F$150,0)+COUNTIF($F$3:F77,F77)-1,"")</f>
        <v/>
      </c>
      <c r="B77" s="8" t="str">
        <f>IFERROR(_xlfn.RANK.EQ(I77,$I$3:$I$150,0)+COUNTIF($I$3:I77,I77)-1,"")</f>
        <v/>
      </c>
      <c r="C77" s="8" t="str">
        <f>IFERROR(_xlfn.RANK.EQ(L77,$L$3:$L$150,0)+COUNTIF($L$3:L77,L77)-1,"")</f>
        <v/>
      </c>
      <c r="D77" s="8" t="str">
        <f>IFERROR(_xlfn.RANK.EQ(O77,$O$3:$O$150,0)+COUNTIF($O$3:O77,O77)-1,"")</f>
        <v/>
      </c>
      <c r="E77" t="str">
        <f xml:space="preserve">
IF('Pivot fields'!$B76="(blank)","",
IF('Sales Volume'!$B$6="Customer Name",IF(NOT(OR('Pivot fields'!$B76="(blank)",'Pivot fields'!$B76="")),'Pivot fields'!$B76,""),
IF('Sales Volume'!$B$6="Customer location",IF(NOT(OR('Pivot fields'!$D76="(blank)",'Pivot fields'!$D76="")),'Pivot fields'!$D76,""),
IF('Sales Volume'!$B$6="Product type",IF(NOT(OR('Pivot fields'!$F76="(blank)",'Pivot fields'!$F76="")),'Pivot fields'!$F76,""),
""))))</f>
        <v/>
      </c>
      <c r="F77" s="7" t="str">
        <f>IF($E77="","",
IF('Sales Volume'!$B$6="Customer name",SUMIFS(Data!$G:$G,Data!$B:$B,VOL!$E77,Data!$I:$I,1),
IF('Sales Volume'!$B$6="Customer location",SUMIFS(Data!$G:$G,Data!$C:$C,VOL!$E77,Data!$I:$I,1),
IF('Sales Volume'!$B$6="Product type",SUMIFS(Data!$G:$G,Data!$F:$F,VOL!$E77,Data!$I:$I,1),
""))))</f>
        <v/>
      </c>
      <c r="G77" s="7" t="str">
        <f>IF($E77="","",
IF('Sales Volume'!$B$6="Customer name",SUMIFS(Data!$G:$G,Data!$B:$B,VOL!$E77,Data!$I:$I,53),
IF('Sales Volume'!$B$6="Customer location",SUMIFS(Data!$G:$G,Data!$C:$C,VOL!$E77,Data!$I:$I,53),
IF('Sales Volume'!$B$6="Product type",SUMIFS(Data!$G:$G,Data!$F:$F,VOL!$E77,Data!$I:$I,53),
""))))</f>
        <v/>
      </c>
      <c r="I77" s="7" t="str">
        <f>IF($E77="","",
IF('Sales Volume'!$B$6="Customer name",SUMIFS(Data!$G:$G,Data!$B:$B,VOL!$E77,Data!$I:$I,"&gt;0",Data!$I:$I,"&lt;=4"),
IF('Sales Volume'!$B$6="Customer location",SUMIFS(Data!$G:$G,Data!$C:$C,VOL!$E77,Data!$I:$I,"&gt;0",Data!$I:$I,"&lt;=4"),
IF('Sales Volume'!$B$6="Product type",SUMIFS(Data!$G:$G,Data!$F:$F,VOL!$E77,Data!$I:$I,"&gt;0",Data!$I:$I,"&lt;=4"),
""))))</f>
        <v/>
      </c>
      <c r="J77" s="7" t="str">
        <f>IF($E77="","",
IF('Sales Volume'!$B$6="Customer name",SUMIFS(Data!$G:$G,Data!$B:$B,VOL!$E77,Data!$I:$I,"&gt;52",Data!$I:$I,"&lt;=56"),
IF('Sales Volume'!$B$6="Customer location",SUMIFS(Data!$G:$G,Data!$C:$C,VOL!$E77,Data!$I:$I,"&gt;52",Data!$I:$I,"&lt;=56"),
IF('Sales Volume'!$B$6="Product type",SUMIFS(Data!$G:$G,Data!$F:$F,VOL!$E77,Data!$I:$I,"&gt;52",Data!$I:$I,"&lt;=56"),
""))))</f>
        <v/>
      </c>
      <c r="L77" s="7" t="str">
        <f>IF($E77="","",
IF('Sales Volume'!$B$6="Customer name",SUMIFS(Data!$G:$G,Data!$B:$B,VOL!$E77,Data!$I:$I,"&gt;0",Data!$I:$I,"&lt;=13"),
IF('Sales Volume'!$B$6="Customer location",SUMIFS(Data!$G:$G,Data!$C:$C,VOL!$E77,Data!$I:$I,"&gt;0",Data!$I:$I,"&lt;=13"),
IF('Sales Volume'!$B$6="Product type",SUMIFS(Data!$G:$G,Data!$F:$F,VOL!$E77,Data!$I:$I,"&gt;0",Data!$I:$I,"&lt;=13"),
""))))</f>
        <v/>
      </c>
      <c r="M77" s="7" t="str">
        <f>IF($E77="","",
IF('Sales Volume'!$B$6="Customer name",SUMIFS(Data!$G:$G,Data!$B:$B,VOL!$E77,Data!$I:$I,"&gt;52",Data!$I:$I,"&lt;=65"),
IF('Sales Volume'!$B$6="Customer location",SUMIFS(Data!$G:$G,Data!$C:$C,VOL!$E77,Data!$I:$I,"&gt;52",Data!$I:$I,"&lt;=65"),
IF('Sales Volume'!$B$6="Product type",SUMIFS(Data!$G:$G,Data!$F:$F,VOL!$E77,Data!$I:$I,"&gt;52",Data!$I:$I,"&lt;=65"),
""))))</f>
        <v/>
      </c>
      <c r="O77" s="7" t="str">
        <f>IF($E77="","",
IF('Sales Volume'!$B$6="Customer name",SUMIFS(Data!$G:$G,Data!$B:$B,VOL!$E77,Data!$I:$I,"&gt;0",Data!$I:$I,"&lt;=52"),
IF('Sales Volume'!$B$6="Customer location",SUMIFS(Data!$G:$G,Data!$C:$C,VOL!$E77,Data!$I:$I,"&gt;0",Data!$I:$I,"&lt;=52"),
IF('Sales Volume'!$B$6="Product type",SUMIFS(Data!$G:$G,Data!$F:$F,VOL!$E77,Data!$I:$I,"&gt;0",Data!$I:$I,"&lt;=52"),
""))))</f>
        <v/>
      </c>
      <c r="P77" s="7" t="str">
        <f>IF($E77="","",
IF('Sales Volume'!$B$6="Customer name",SUMIFS(Data!$G:$G,Data!$B:$B,VOL!$E77,Data!$I:$I,"&gt;52",Data!$I:$I,"&lt;=104"),
IF('Sales Volume'!$B$6="Customer location",SUMIFS(Data!$G:$G,Data!$C:$C,VOL!$E77,Data!$I:$I,"&gt;52",Data!$I:$I,"&lt;=104"),
IF('Sales Volume'!$B$6="Product type",SUMIFS(Data!$G:$G,Data!$F:$F,VOL!$E77,Data!$I:$I,"&gt;52",Data!$I:$I,"&lt;=104"),
""))))</f>
        <v/>
      </c>
    </row>
    <row r="78" spans="1:16" x14ac:dyDescent="0.35">
      <c r="A78" s="8" t="str">
        <f>IFERROR(_xlfn.RANK.EQ(F78,$F$3:$F$150,0)+COUNTIF($F$3:F78,F78)-1,"")</f>
        <v/>
      </c>
      <c r="B78" s="8" t="str">
        <f>IFERROR(_xlfn.RANK.EQ(I78,$I$3:$I$150,0)+COUNTIF($I$3:I78,I78)-1,"")</f>
        <v/>
      </c>
      <c r="C78" s="8" t="str">
        <f>IFERROR(_xlfn.RANK.EQ(L78,$L$3:$L$150,0)+COUNTIF($L$3:L78,L78)-1,"")</f>
        <v/>
      </c>
      <c r="D78" s="8" t="str">
        <f>IFERROR(_xlfn.RANK.EQ(O78,$O$3:$O$150,0)+COUNTIF($O$3:O78,O78)-1,"")</f>
        <v/>
      </c>
      <c r="E78" t="str">
        <f xml:space="preserve">
IF('Pivot fields'!$B77="(blank)","",
IF('Sales Volume'!$B$6="Customer Name",IF(NOT(OR('Pivot fields'!$B77="(blank)",'Pivot fields'!$B77="")),'Pivot fields'!$B77,""),
IF('Sales Volume'!$B$6="Customer location",IF(NOT(OR('Pivot fields'!$D77="(blank)",'Pivot fields'!$D77="")),'Pivot fields'!$D77,""),
IF('Sales Volume'!$B$6="Product type",IF(NOT(OR('Pivot fields'!$F77="(blank)",'Pivot fields'!$F77="")),'Pivot fields'!$F77,""),
""))))</f>
        <v/>
      </c>
      <c r="F78" s="7" t="str">
        <f>IF($E78="","",
IF('Sales Volume'!$B$6="Customer name",SUMIFS(Data!$G:$G,Data!$B:$B,VOL!$E78,Data!$I:$I,1),
IF('Sales Volume'!$B$6="Customer location",SUMIFS(Data!$G:$G,Data!$C:$C,VOL!$E78,Data!$I:$I,1),
IF('Sales Volume'!$B$6="Product type",SUMIFS(Data!$G:$G,Data!$F:$F,VOL!$E78,Data!$I:$I,1),
""))))</f>
        <v/>
      </c>
      <c r="G78" s="7" t="str">
        <f>IF($E78="","",
IF('Sales Volume'!$B$6="Customer name",SUMIFS(Data!$G:$G,Data!$B:$B,VOL!$E78,Data!$I:$I,53),
IF('Sales Volume'!$B$6="Customer location",SUMIFS(Data!$G:$G,Data!$C:$C,VOL!$E78,Data!$I:$I,53),
IF('Sales Volume'!$B$6="Product type",SUMIFS(Data!$G:$G,Data!$F:$F,VOL!$E78,Data!$I:$I,53),
""))))</f>
        <v/>
      </c>
      <c r="I78" s="7" t="str">
        <f>IF($E78="","",
IF('Sales Volume'!$B$6="Customer name",SUMIFS(Data!$G:$G,Data!$B:$B,VOL!$E78,Data!$I:$I,"&gt;0",Data!$I:$I,"&lt;=4"),
IF('Sales Volume'!$B$6="Customer location",SUMIFS(Data!$G:$G,Data!$C:$C,VOL!$E78,Data!$I:$I,"&gt;0",Data!$I:$I,"&lt;=4"),
IF('Sales Volume'!$B$6="Product type",SUMIFS(Data!$G:$G,Data!$F:$F,VOL!$E78,Data!$I:$I,"&gt;0",Data!$I:$I,"&lt;=4"),
""))))</f>
        <v/>
      </c>
      <c r="J78" s="7" t="str">
        <f>IF($E78="","",
IF('Sales Volume'!$B$6="Customer name",SUMIFS(Data!$G:$G,Data!$B:$B,VOL!$E78,Data!$I:$I,"&gt;52",Data!$I:$I,"&lt;=56"),
IF('Sales Volume'!$B$6="Customer location",SUMIFS(Data!$G:$G,Data!$C:$C,VOL!$E78,Data!$I:$I,"&gt;52",Data!$I:$I,"&lt;=56"),
IF('Sales Volume'!$B$6="Product type",SUMIFS(Data!$G:$G,Data!$F:$F,VOL!$E78,Data!$I:$I,"&gt;52",Data!$I:$I,"&lt;=56"),
""))))</f>
        <v/>
      </c>
      <c r="L78" s="7" t="str">
        <f>IF($E78="","",
IF('Sales Volume'!$B$6="Customer name",SUMIFS(Data!$G:$G,Data!$B:$B,VOL!$E78,Data!$I:$I,"&gt;0",Data!$I:$I,"&lt;=13"),
IF('Sales Volume'!$B$6="Customer location",SUMIFS(Data!$G:$G,Data!$C:$C,VOL!$E78,Data!$I:$I,"&gt;0",Data!$I:$I,"&lt;=13"),
IF('Sales Volume'!$B$6="Product type",SUMIFS(Data!$G:$G,Data!$F:$F,VOL!$E78,Data!$I:$I,"&gt;0",Data!$I:$I,"&lt;=13"),
""))))</f>
        <v/>
      </c>
      <c r="M78" s="7" t="str">
        <f>IF($E78="","",
IF('Sales Volume'!$B$6="Customer name",SUMIFS(Data!$G:$G,Data!$B:$B,VOL!$E78,Data!$I:$I,"&gt;52",Data!$I:$I,"&lt;=65"),
IF('Sales Volume'!$B$6="Customer location",SUMIFS(Data!$G:$G,Data!$C:$C,VOL!$E78,Data!$I:$I,"&gt;52",Data!$I:$I,"&lt;=65"),
IF('Sales Volume'!$B$6="Product type",SUMIFS(Data!$G:$G,Data!$F:$F,VOL!$E78,Data!$I:$I,"&gt;52",Data!$I:$I,"&lt;=65"),
""))))</f>
        <v/>
      </c>
      <c r="O78" s="7" t="str">
        <f>IF($E78="","",
IF('Sales Volume'!$B$6="Customer name",SUMIFS(Data!$G:$G,Data!$B:$B,VOL!$E78,Data!$I:$I,"&gt;0",Data!$I:$I,"&lt;=52"),
IF('Sales Volume'!$B$6="Customer location",SUMIFS(Data!$G:$G,Data!$C:$C,VOL!$E78,Data!$I:$I,"&gt;0",Data!$I:$I,"&lt;=52"),
IF('Sales Volume'!$B$6="Product type",SUMIFS(Data!$G:$G,Data!$F:$F,VOL!$E78,Data!$I:$I,"&gt;0",Data!$I:$I,"&lt;=52"),
""))))</f>
        <v/>
      </c>
      <c r="P78" s="7" t="str">
        <f>IF($E78="","",
IF('Sales Volume'!$B$6="Customer name",SUMIFS(Data!$G:$G,Data!$B:$B,VOL!$E78,Data!$I:$I,"&gt;52",Data!$I:$I,"&lt;=104"),
IF('Sales Volume'!$B$6="Customer location",SUMIFS(Data!$G:$G,Data!$C:$C,VOL!$E78,Data!$I:$I,"&gt;52",Data!$I:$I,"&lt;=104"),
IF('Sales Volume'!$B$6="Product type",SUMIFS(Data!$G:$G,Data!$F:$F,VOL!$E78,Data!$I:$I,"&gt;52",Data!$I:$I,"&lt;=104"),
""))))</f>
        <v/>
      </c>
    </row>
    <row r="79" spans="1:16" x14ac:dyDescent="0.35">
      <c r="A79" s="8" t="str">
        <f>IFERROR(_xlfn.RANK.EQ(F79,$F$3:$F$150,0)+COUNTIF($F$3:F79,F79)-1,"")</f>
        <v/>
      </c>
      <c r="B79" s="8" t="str">
        <f>IFERROR(_xlfn.RANK.EQ(I79,$I$3:$I$150,0)+COUNTIF($I$3:I79,I79)-1,"")</f>
        <v/>
      </c>
      <c r="C79" s="8" t="str">
        <f>IFERROR(_xlfn.RANK.EQ(L79,$L$3:$L$150,0)+COUNTIF($L$3:L79,L79)-1,"")</f>
        <v/>
      </c>
      <c r="D79" s="8" t="str">
        <f>IFERROR(_xlfn.RANK.EQ(O79,$O$3:$O$150,0)+COUNTIF($O$3:O79,O79)-1,"")</f>
        <v/>
      </c>
      <c r="E79" t="str">
        <f xml:space="preserve">
IF('Pivot fields'!$B78="(blank)","",
IF('Sales Volume'!$B$6="Customer Name",IF(NOT(OR('Pivot fields'!$B78="(blank)",'Pivot fields'!$B78="")),'Pivot fields'!$B78,""),
IF('Sales Volume'!$B$6="Customer location",IF(NOT(OR('Pivot fields'!$D78="(blank)",'Pivot fields'!$D78="")),'Pivot fields'!$D78,""),
IF('Sales Volume'!$B$6="Product type",IF(NOT(OR('Pivot fields'!$F78="(blank)",'Pivot fields'!$F78="")),'Pivot fields'!$F78,""),
""))))</f>
        <v/>
      </c>
      <c r="F79" s="7" t="str">
        <f>IF($E79="","",
IF('Sales Volume'!$B$6="Customer name",SUMIFS(Data!$G:$G,Data!$B:$B,VOL!$E79,Data!$I:$I,1),
IF('Sales Volume'!$B$6="Customer location",SUMIFS(Data!$G:$G,Data!$C:$C,VOL!$E79,Data!$I:$I,1),
IF('Sales Volume'!$B$6="Product type",SUMIFS(Data!$G:$G,Data!$F:$F,VOL!$E79,Data!$I:$I,1),
""))))</f>
        <v/>
      </c>
      <c r="G79" s="7" t="str">
        <f>IF($E79="","",
IF('Sales Volume'!$B$6="Customer name",SUMIFS(Data!$G:$G,Data!$B:$B,VOL!$E79,Data!$I:$I,53),
IF('Sales Volume'!$B$6="Customer location",SUMIFS(Data!$G:$G,Data!$C:$C,VOL!$E79,Data!$I:$I,53),
IF('Sales Volume'!$B$6="Product type",SUMIFS(Data!$G:$G,Data!$F:$F,VOL!$E79,Data!$I:$I,53),
""))))</f>
        <v/>
      </c>
      <c r="I79" s="7" t="str">
        <f>IF($E79="","",
IF('Sales Volume'!$B$6="Customer name",SUMIFS(Data!$G:$G,Data!$B:$B,VOL!$E79,Data!$I:$I,"&gt;0",Data!$I:$I,"&lt;=4"),
IF('Sales Volume'!$B$6="Customer location",SUMIFS(Data!$G:$G,Data!$C:$C,VOL!$E79,Data!$I:$I,"&gt;0",Data!$I:$I,"&lt;=4"),
IF('Sales Volume'!$B$6="Product type",SUMIFS(Data!$G:$G,Data!$F:$F,VOL!$E79,Data!$I:$I,"&gt;0",Data!$I:$I,"&lt;=4"),
""))))</f>
        <v/>
      </c>
      <c r="J79" s="7" t="str">
        <f>IF($E79="","",
IF('Sales Volume'!$B$6="Customer name",SUMIFS(Data!$G:$G,Data!$B:$B,VOL!$E79,Data!$I:$I,"&gt;52",Data!$I:$I,"&lt;=56"),
IF('Sales Volume'!$B$6="Customer location",SUMIFS(Data!$G:$G,Data!$C:$C,VOL!$E79,Data!$I:$I,"&gt;52",Data!$I:$I,"&lt;=56"),
IF('Sales Volume'!$B$6="Product type",SUMIFS(Data!$G:$G,Data!$F:$F,VOL!$E79,Data!$I:$I,"&gt;52",Data!$I:$I,"&lt;=56"),
""))))</f>
        <v/>
      </c>
      <c r="L79" s="7" t="str">
        <f>IF($E79="","",
IF('Sales Volume'!$B$6="Customer name",SUMIFS(Data!$G:$G,Data!$B:$B,VOL!$E79,Data!$I:$I,"&gt;0",Data!$I:$I,"&lt;=13"),
IF('Sales Volume'!$B$6="Customer location",SUMIFS(Data!$G:$G,Data!$C:$C,VOL!$E79,Data!$I:$I,"&gt;0",Data!$I:$I,"&lt;=13"),
IF('Sales Volume'!$B$6="Product type",SUMIFS(Data!$G:$G,Data!$F:$F,VOL!$E79,Data!$I:$I,"&gt;0",Data!$I:$I,"&lt;=13"),
""))))</f>
        <v/>
      </c>
      <c r="M79" s="7" t="str">
        <f>IF($E79="","",
IF('Sales Volume'!$B$6="Customer name",SUMIFS(Data!$G:$G,Data!$B:$B,VOL!$E79,Data!$I:$I,"&gt;52",Data!$I:$I,"&lt;=65"),
IF('Sales Volume'!$B$6="Customer location",SUMIFS(Data!$G:$G,Data!$C:$C,VOL!$E79,Data!$I:$I,"&gt;52",Data!$I:$I,"&lt;=65"),
IF('Sales Volume'!$B$6="Product type",SUMIFS(Data!$G:$G,Data!$F:$F,VOL!$E79,Data!$I:$I,"&gt;52",Data!$I:$I,"&lt;=65"),
""))))</f>
        <v/>
      </c>
      <c r="O79" s="7" t="str">
        <f>IF($E79="","",
IF('Sales Volume'!$B$6="Customer name",SUMIFS(Data!$G:$G,Data!$B:$B,VOL!$E79,Data!$I:$I,"&gt;0",Data!$I:$I,"&lt;=52"),
IF('Sales Volume'!$B$6="Customer location",SUMIFS(Data!$G:$G,Data!$C:$C,VOL!$E79,Data!$I:$I,"&gt;0",Data!$I:$I,"&lt;=52"),
IF('Sales Volume'!$B$6="Product type",SUMIFS(Data!$G:$G,Data!$F:$F,VOL!$E79,Data!$I:$I,"&gt;0",Data!$I:$I,"&lt;=52"),
""))))</f>
        <v/>
      </c>
      <c r="P79" s="7" t="str">
        <f>IF($E79="","",
IF('Sales Volume'!$B$6="Customer name",SUMIFS(Data!$G:$G,Data!$B:$B,VOL!$E79,Data!$I:$I,"&gt;52",Data!$I:$I,"&lt;=104"),
IF('Sales Volume'!$B$6="Customer location",SUMIFS(Data!$G:$G,Data!$C:$C,VOL!$E79,Data!$I:$I,"&gt;52",Data!$I:$I,"&lt;=104"),
IF('Sales Volume'!$B$6="Product type",SUMIFS(Data!$G:$G,Data!$F:$F,VOL!$E79,Data!$I:$I,"&gt;52",Data!$I:$I,"&lt;=104"),
""))))</f>
        <v/>
      </c>
    </row>
    <row r="80" spans="1:16" x14ac:dyDescent="0.35">
      <c r="A80" s="8" t="str">
        <f>IFERROR(_xlfn.RANK.EQ(F80,$F$3:$F$150,0)+COUNTIF($F$3:F80,F80)-1,"")</f>
        <v/>
      </c>
      <c r="B80" s="8" t="str">
        <f>IFERROR(_xlfn.RANK.EQ(I80,$I$3:$I$150,0)+COUNTIF($I$3:I80,I80)-1,"")</f>
        <v/>
      </c>
      <c r="C80" s="8" t="str">
        <f>IFERROR(_xlfn.RANK.EQ(L80,$L$3:$L$150,0)+COUNTIF($L$3:L80,L80)-1,"")</f>
        <v/>
      </c>
      <c r="D80" s="8" t="str">
        <f>IFERROR(_xlfn.RANK.EQ(O80,$O$3:$O$150,0)+COUNTIF($O$3:O80,O80)-1,"")</f>
        <v/>
      </c>
      <c r="E80" t="str">
        <f xml:space="preserve">
IF('Pivot fields'!$B79="(blank)","",
IF('Sales Volume'!$B$6="Customer Name",IF(NOT(OR('Pivot fields'!$B79="(blank)",'Pivot fields'!$B79="")),'Pivot fields'!$B79,""),
IF('Sales Volume'!$B$6="Customer location",IF(NOT(OR('Pivot fields'!$D79="(blank)",'Pivot fields'!$D79="")),'Pivot fields'!$D79,""),
IF('Sales Volume'!$B$6="Product type",IF(NOT(OR('Pivot fields'!$F79="(blank)",'Pivot fields'!$F79="")),'Pivot fields'!$F79,""),
""))))</f>
        <v/>
      </c>
      <c r="F80" s="7" t="str">
        <f>IF($E80="","",
IF('Sales Volume'!$B$6="Customer name",SUMIFS(Data!$G:$G,Data!$B:$B,VOL!$E80,Data!$I:$I,1),
IF('Sales Volume'!$B$6="Customer location",SUMIFS(Data!$G:$G,Data!$C:$C,VOL!$E80,Data!$I:$I,1),
IF('Sales Volume'!$B$6="Product type",SUMIFS(Data!$G:$G,Data!$F:$F,VOL!$E80,Data!$I:$I,1),
""))))</f>
        <v/>
      </c>
      <c r="G80" s="7" t="str">
        <f>IF($E80="","",
IF('Sales Volume'!$B$6="Customer name",SUMIFS(Data!$G:$G,Data!$B:$B,VOL!$E80,Data!$I:$I,53),
IF('Sales Volume'!$B$6="Customer location",SUMIFS(Data!$G:$G,Data!$C:$C,VOL!$E80,Data!$I:$I,53),
IF('Sales Volume'!$B$6="Product type",SUMIFS(Data!$G:$G,Data!$F:$F,VOL!$E80,Data!$I:$I,53),
""))))</f>
        <v/>
      </c>
      <c r="I80" s="7" t="str">
        <f>IF($E80="","",
IF('Sales Volume'!$B$6="Customer name",SUMIFS(Data!$G:$G,Data!$B:$B,VOL!$E80,Data!$I:$I,"&gt;0",Data!$I:$I,"&lt;=4"),
IF('Sales Volume'!$B$6="Customer location",SUMIFS(Data!$G:$G,Data!$C:$C,VOL!$E80,Data!$I:$I,"&gt;0",Data!$I:$I,"&lt;=4"),
IF('Sales Volume'!$B$6="Product type",SUMIFS(Data!$G:$G,Data!$F:$F,VOL!$E80,Data!$I:$I,"&gt;0",Data!$I:$I,"&lt;=4"),
""))))</f>
        <v/>
      </c>
      <c r="J80" s="7" t="str">
        <f>IF($E80="","",
IF('Sales Volume'!$B$6="Customer name",SUMIFS(Data!$G:$G,Data!$B:$B,VOL!$E80,Data!$I:$I,"&gt;52",Data!$I:$I,"&lt;=56"),
IF('Sales Volume'!$B$6="Customer location",SUMIFS(Data!$G:$G,Data!$C:$C,VOL!$E80,Data!$I:$I,"&gt;52",Data!$I:$I,"&lt;=56"),
IF('Sales Volume'!$B$6="Product type",SUMIFS(Data!$G:$G,Data!$F:$F,VOL!$E80,Data!$I:$I,"&gt;52",Data!$I:$I,"&lt;=56"),
""))))</f>
        <v/>
      </c>
      <c r="L80" s="7" t="str">
        <f>IF($E80="","",
IF('Sales Volume'!$B$6="Customer name",SUMIFS(Data!$G:$G,Data!$B:$B,VOL!$E80,Data!$I:$I,"&gt;0",Data!$I:$I,"&lt;=13"),
IF('Sales Volume'!$B$6="Customer location",SUMIFS(Data!$G:$G,Data!$C:$C,VOL!$E80,Data!$I:$I,"&gt;0",Data!$I:$I,"&lt;=13"),
IF('Sales Volume'!$B$6="Product type",SUMIFS(Data!$G:$G,Data!$F:$F,VOL!$E80,Data!$I:$I,"&gt;0",Data!$I:$I,"&lt;=13"),
""))))</f>
        <v/>
      </c>
      <c r="M80" s="7" t="str">
        <f>IF($E80="","",
IF('Sales Volume'!$B$6="Customer name",SUMIFS(Data!$G:$G,Data!$B:$B,VOL!$E80,Data!$I:$I,"&gt;52",Data!$I:$I,"&lt;=65"),
IF('Sales Volume'!$B$6="Customer location",SUMIFS(Data!$G:$G,Data!$C:$C,VOL!$E80,Data!$I:$I,"&gt;52",Data!$I:$I,"&lt;=65"),
IF('Sales Volume'!$B$6="Product type",SUMIFS(Data!$G:$G,Data!$F:$F,VOL!$E80,Data!$I:$I,"&gt;52",Data!$I:$I,"&lt;=65"),
""))))</f>
        <v/>
      </c>
      <c r="O80" s="7" t="str">
        <f>IF($E80="","",
IF('Sales Volume'!$B$6="Customer name",SUMIFS(Data!$G:$G,Data!$B:$B,VOL!$E80,Data!$I:$I,"&gt;0",Data!$I:$I,"&lt;=52"),
IF('Sales Volume'!$B$6="Customer location",SUMIFS(Data!$G:$G,Data!$C:$C,VOL!$E80,Data!$I:$I,"&gt;0",Data!$I:$I,"&lt;=52"),
IF('Sales Volume'!$B$6="Product type",SUMIFS(Data!$G:$G,Data!$F:$F,VOL!$E80,Data!$I:$I,"&gt;0",Data!$I:$I,"&lt;=52"),
""))))</f>
        <v/>
      </c>
      <c r="P80" s="7" t="str">
        <f>IF($E80="","",
IF('Sales Volume'!$B$6="Customer name",SUMIFS(Data!$G:$G,Data!$B:$B,VOL!$E80,Data!$I:$I,"&gt;52",Data!$I:$I,"&lt;=104"),
IF('Sales Volume'!$B$6="Customer location",SUMIFS(Data!$G:$G,Data!$C:$C,VOL!$E80,Data!$I:$I,"&gt;52",Data!$I:$I,"&lt;=104"),
IF('Sales Volume'!$B$6="Product type",SUMIFS(Data!$G:$G,Data!$F:$F,VOL!$E80,Data!$I:$I,"&gt;52",Data!$I:$I,"&lt;=104"),
""))))</f>
        <v/>
      </c>
    </row>
    <row r="81" spans="1:16" x14ac:dyDescent="0.35">
      <c r="A81" s="8" t="str">
        <f>IFERROR(_xlfn.RANK.EQ(F81,$F$3:$F$150,0)+COUNTIF($F$3:F81,F81)-1,"")</f>
        <v/>
      </c>
      <c r="B81" s="8" t="str">
        <f>IFERROR(_xlfn.RANK.EQ(I81,$I$3:$I$150,0)+COUNTIF($I$3:I81,I81)-1,"")</f>
        <v/>
      </c>
      <c r="C81" s="8" t="str">
        <f>IFERROR(_xlfn.RANK.EQ(L81,$L$3:$L$150,0)+COUNTIF($L$3:L81,L81)-1,"")</f>
        <v/>
      </c>
      <c r="D81" s="8" t="str">
        <f>IFERROR(_xlfn.RANK.EQ(O81,$O$3:$O$150,0)+COUNTIF($O$3:O81,O81)-1,"")</f>
        <v/>
      </c>
      <c r="E81" t="str">
        <f xml:space="preserve">
IF('Pivot fields'!$B80="(blank)","",
IF('Sales Volume'!$B$6="Customer Name",IF(NOT(OR('Pivot fields'!$B80="(blank)",'Pivot fields'!$B80="")),'Pivot fields'!$B80,""),
IF('Sales Volume'!$B$6="Customer location",IF(NOT(OR('Pivot fields'!$D80="(blank)",'Pivot fields'!$D80="")),'Pivot fields'!$D80,""),
IF('Sales Volume'!$B$6="Product type",IF(NOT(OR('Pivot fields'!$F80="(blank)",'Pivot fields'!$F80="")),'Pivot fields'!$F80,""),
""))))</f>
        <v/>
      </c>
      <c r="F81" s="7" t="str">
        <f>IF($E81="","",
IF('Sales Volume'!$B$6="Customer name",SUMIFS(Data!$G:$G,Data!$B:$B,VOL!$E81,Data!$I:$I,1),
IF('Sales Volume'!$B$6="Customer location",SUMIFS(Data!$G:$G,Data!$C:$C,VOL!$E81,Data!$I:$I,1),
IF('Sales Volume'!$B$6="Product type",SUMIFS(Data!$G:$G,Data!$F:$F,VOL!$E81,Data!$I:$I,1),
""))))</f>
        <v/>
      </c>
      <c r="G81" s="7" t="str">
        <f>IF($E81="","",
IF('Sales Volume'!$B$6="Customer name",SUMIFS(Data!$G:$G,Data!$B:$B,VOL!$E81,Data!$I:$I,53),
IF('Sales Volume'!$B$6="Customer location",SUMIFS(Data!$G:$G,Data!$C:$C,VOL!$E81,Data!$I:$I,53),
IF('Sales Volume'!$B$6="Product type",SUMIFS(Data!$G:$G,Data!$F:$F,VOL!$E81,Data!$I:$I,53),
""))))</f>
        <v/>
      </c>
      <c r="I81" s="7" t="str">
        <f>IF($E81="","",
IF('Sales Volume'!$B$6="Customer name",SUMIFS(Data!$G:$G,Data!$B:$B,VOL!$E81,Data!$I:$I,"&gt;0",Data!$I:$I,"&lt;=4"),
IF('Sales Volume'!$B$6="Customer location",SUMIFS(Data!$G:$G,Data!$C:$C,VOL!$E81,Data!$I:$I,"&gt;0",Data!$I:$I,"&lt;=4"),
IF('Sales Volume'!$B$6="Product type",SUMIFS(Data!$G:$G,Data!$F:$F,VOL!$E81,Data!$I:$I,"&gt;0",Data!$I:$I,"&lt;=4"),
""))))</f>
        <v/>
      </c>
      <c r="J81" s="7" t="str">
        <f>IF($E81="","",
IF('Sales Volume'!$B$6="Customer name",SUMIFS(Data!$G:$G,Data!$B:$B,VOL!$E81,Data!$I:$I,"&gt;52",Data!$I:$I,"&lt;=56"),
IF('Sales Volume'!$B$6="Customer location",SUMIFS(Data!$G:$G,Data!$C:$C,VOL!$E81,Data!$I:$I,"&gt;52",Data!$I:$I,"&lt;=56"),
IF('Sales Volume'!$B$6="Product type",SUMIFS(Data!$G:$G,Data!$F:$F,VOL!$E81,Data!$I:$I,"&gt;52",Data!$I:$I,"&lt;=56"),
""))))</f>
        <v/>
      </c>
      <c r="L81" s="7" t="str">
        <f>IF($E81="","",
IF('Sales Volume'!$B$6="Customer name",SUMIFS(Data!$G:$G,Data!$B:$B,VOL!$E81,Data!$I:$I,"&gt;0",Data!$I:$I,"&lt;=13"),
IF('Sales Volume'!$B$6="Customer location",SUMIFS(Data!$G:$G,Data!$C:$C,VOL!$E81,Data!$I:$I,"&gt;0",Data!$I:$I,"&lt;=13"),
IF('Sales Volume'!$B$6="Product type",SUMIFS(Data!$G:$G,Data!$F:$F,VOL!$E81,Data!$I:$I,"&gt;0",Data!$I:$I,"&lt;=13"),
""))))</f>
        <v/>
      </c>
      <c r="M81" s="7" t="str">
        <f>IF($E81="","",
IF('Sales Volume'!$B$6="Customer name",SUMIFS(Data!$G:$G,Data!$B:$B,VOL!$E81,Data!$I:$I,"&gt;52",Data!$I:$I,"&lt;=65"),
IF('Sales Volume'!$B$6="Customer location",SUMIFS(Data!$G:$G,Data!$C:$C,VOL!$E81,Data!$I:$I,"&gt;52",Data!$I:$I,"&lt;=65"),
IF('Sales Volume'!$B$6="Product type",SUMIFS(Data!$G:$G,Data!$F:$F,VOL!$E81,Data!$I:$I,"&gt;52",Data!$I:$I,"&lt;=65"),
""))))</f>
        <v/>
      </c>
      <c r="O81" s="7" t="str">
        <f>IF($E81="","",
IF('Sales Volume'!$B$6="Customer name",SUMIFS(Data!$G:$G,Data!$B:$B,VOL!$E81,Data!$I:$I,"&gt;0",Data!$I:$I,"&lt;=52"),
IF('Sales Volume'!$B$6="Customer location",SUMIFS(Data!$G:$G,Data!$C:$C,VOL!$E81,Data!$I:$I,"&gt;0",Data!$I:$I,"&lt;=52"),
IF('Sales Volume'!$B$6="Product type",SUMIFS(Data!$G:$G,Data!$F:$F,VOL!$E81,Data!$I:$I,"&gt;0",Data!$I:$I,"&lt;=52"),
""))))</f>
        <v/>
      </c>
      <c r="P81" s="7" t="str">
        <f>IF($E81="","",
IF('Sales Volume'!$B$6="Customer name",SUMIFS(Data!$G:$G,Data!$B:$B,VOL!$E81,Data!$I:$I,"&gt;52",Data!$I:$I,"&lt;=104"),
IF('Sales Volume'!$B$6="Customer location",SUMIFS(Data!$G:$G,Data!$C:$C,VOL!$E81,Data!$I:$I,"&gt;52",Data!$I:$I,"&lt;=104"),
IF('Sales Volume'!$B$6="Product type",SUMIFS(Data!$G:$G,Data!$F:$F,VOL!$E81,Data!$I:$I,"&gt;52",Data!$I:$I,"&lt;=104"),
""))))</f>
        <v/>
      </c>
    </row>
    <row r="82" spans="1:16" x14ac:dyDescent="0.35">
      <c r="A82" s="8" t="str">
        <f>IFERROR(_xlfn.RANK.EQ(F82,$F$3:$F$150,0)+COUNTIF($F$3:F82,F82)-1,"")</f>
        <v/>
      </c>
      <c r="B82" s="8" t="str">
        <f>IFERROR(_xlfn.RANK.EQ(I82,$I$3:$I$150,0)+COUNTIF($I$3:I82,I82)-1,"")</f>
        <v/>
      </c>
      <c r="C82" s="8" t="str">
        <f>IFERROR(_xlfn.RANK.EQ(L82,$L$3:$L$150,0)+COUNTIF($L$3:L82,L82)-1,"")</f>
        <v/>
      </c>
      <c r="D82" s="8" t="str">
        <f>IFERROR(_xlfn.RANK.EQ(O82,$O$3:$O$150,0)+COUNTIF($O$3:O82,O82)-1,"")</f>
        <v/>
      </c>
      <c r="E82" t="str">
        <f xml:space="preserve">
IF('Pivot fields'!$B81="(blank)","",
IF('Sales Volume'!$B$6="Customer Name",IF(NOT(OR('Pivot fields'!$B81="(blank)",'Pivot fields'!$B81="")),'Pivot fields'!$B81,""),
IF('Sales Volume'!$B$6="Customer location",IF(NOT(OR('Pivot fields'!$D81="(blank)",'Pivot fields'!$D81="")),'Pivot fields'!$D81,""),
IF('Sales Volume'!$B$6="Product type",IF(NOT(OR('Pivot fields'!$F81="(blank)",'Pivot fields'!$F81="")),'Pivot fields'!$F81,""),
""))))</f>
        <v/>
      </c>
      <c r="F82" s="7" t="str">
        <f>IF($E82="","",
IF('Sales Volume'!$B$6="Customer name",SUMIFS(Data!$G:$G,Data!$B:$B,VOL!$E82,Data!$I:$I,1),
IF('Sales Volume'!$B$6="Customer location",SUMIFS(Data!$G:$G,Data!$C:$C,VOL!$E82,Data!$I:$I,1),
IF('Sales Volume'!$B$6="Product type",SUMIFS(Data!$G:$G,Data!$F:$F,VOL!$E82,Data!$I:$I,1),
""))))</f>
        <v/>
      </c>
      <c r="G82" s="7" t="str">
        <f>IF($E82="","",
IF('Sales Volume'!$B$6="Customer name",SUMIFS(Data!$G:$G,Data!$B:$B,VOL!$E82,Data!$I:$I,53),
IF('Sales Volume'!$B$6="Customer location",SUMIFS(Data!$G:$G,Data!$C:$C,VOL!$E82,Data!$I:$I,53),
IF('Sales Volume'!$B$6="Product type",SUMIFS(Data!$G:$G,Data!$F:$F,VOL!$E82,Data!$I:$I,53),
""))))</f>
        <v/>
      </c>
      <c r="I82" s="7" t="str">
        <f>IF($E82="","",
IF('Sales Volume'!$B$6="Customer name",SUMIFS(Data!$G:$G,Data!$B:$B,VOL!$E82,Data!$I:$I,"&gt;0",Data!$I:$I,"&lt;=4"),
IF('Sales Volume'!$B$6="Customer location",SUMIFS(Data!$G:$G,Data!$C:$C,VOL!$E82,Data!$I:$I,"&gt;0",Data!$I:$I,"&lt;=4"),
IF('Sales Volume'!$B$6="Product type",SUMIFS(Data!$G:$G,Data!$F:$F,VOL!$E82,Data!$I:$I,"&gt;0",Data!$I:$I,"&lt;=4"),
""))))</f>
        <v/>
      </c>
      <c r="J82" s="7" t="str">
        <f>IF($E82="","",
IF('Sales Volume'!$B$6="Customer name",SUMIFS(Data!$G:$G,Data!$B:$B,VOL!$E82,Data!$I:$I,"&gt;52",Data!$I:$I,"&lt;=56"),
IF('Sales Volume'!$B$6="Customer location",SUMIFS(Data!$G:$G,Data!$C:$C,VOL!$E82,Data!$I:$I,"&gt;52",Data!$I:$I,"&lt;=56"),
IF('Sales Volume'!$B$6="Product type",SUMIFS(Data!$G:$G,Data!$F:$F,VOL!$E82,Data!$I:$I,"&gt;52",Data!$I:$I,"&lt;=56"),
""))))</f>
        <v/>
      </c>
      <c r="L82" s="7" t="str">
        <f>IF($E82="","",
IF('Sales Volume'!$B$6="Customer name",SUMIFS(Data!$G:$G,Data!$B:$B,VOL!$E82,Data!$I:$I,"&gt;0",Data!$I:$I,"&lt;=13"),
IF('Sales Volume'!$B$6="Customer location",SUMIFS(Data!$G:$G,Data!$C:$C,VOL!$E82,Data!$I:$I,"&gt;0",Data!$I:$I,"&lt;=13"),
IF('Sales Volume'!$B$6="Product type",SUMIFS(Data!$G:$G,Data!$F:$F,VOL!$E82,Data!$I:$I,"&gt;0",Data!$I:$I,"&lt;=13"),
""))))</f>
        <v/>
      </c>
      <c r="M82" s="7" t="str">
        <f>IF($E82="","",
IF('Sales Volume'!$B$6="Customer name",SUMIFS(Data!$G:$G,Data!$B:$B,VOL!$E82,Data!$I:$I,"&gt;52",Data!$I:$I,"&lt;=65"),
IF('Sales Volume'!$B$6="Customer location",SUMIFS(Data!$G:$G,Data!$C:$C,VOL!$E82,Data!$I:$I,"&gt;52",Data!$I:$I,"&lt;=65"),
IF('Sales Volume'!$B$6="Product type",SUMIFS(Data!$G:$G,Data!$F:$F,VOL!$E82,Data!$I:$I,"&gt;52",Data!$I:$I,"&lt;=65"),
""))))</f>
        <v/>
      </c>
      <c r="O82" s="7" t="str">
        <f>IF($E82="","",
IF('Sales Volume'!$B$6="Customer name",SUMIFS(Data!$G:$G,Data!$B:$B,VOL!$E82,Data!$I:$I,"&gt;0",Data!$I:$I,"&lt;=52"),
IF('Sales Volume'!$B$6="Customer location",SUMIFS(Data!$G:$G,Data!$C:$C,VOL!$E82,Data!$I:$I,"&gt;0",Data!$I:$I,"&lt;=52"),
IF('Sales Volume'!$B$6="Product type",SUMIFS(Data!$G:$G,Data!$F:$F,VOL!$E82,Data!$I:$I,"&gt;0",Data!$I:$I,"&lt;=52"),
""))))</f>
        <v/>
      </c>
      <c r="P82" s="7" t="str">
        <f>IF($E82="","",
IF('Sales Volume'!$B$6="Customer name",SUMIFS(Data!$G:$G,Data!$B:$B,VOL!$E82,Data!$I:$I,"&gt;52",Data!$I:$I,"&lt;=104"),
IF('Sales Volume'!$B$6="Customer location",SUMIFS(Data!$G:$G,Data!$C:$C,VOL!$E82,Data!$I:$I,"&gt;52",Data!$I:$I,"&lt;=104"),
IF('Sales Volume'!$B$6="Product type",SUMIFS(Data!$G:$G,Data!$F:$F,VOL!$E82,Data!$I:$I,"&gt;52",Data!$I:$I,"&lt;=104"),
""))))</f>
        <v/>
      </c>
    </row>
    <row r="83" spans="1:16" x14ac:dyDescent="0.35">
      <c r="A83" s="8" t="str">
        <f>IFERROR(_xlfn.RANK.EQ(F83,$F$3:$F$150,0)+COUNTIF($F$3:F83,F83)-1,"")</f>
        <v/>
      </c>
      <c r="B83" s="8" t="str">
        <f>IFERROR(_xlfn.RANK.EQ(I83,$I$3:$I$150,0)+COUNTIF($I$3:I83,I83)-1,"")</f>
        <v/>
      </c>
      <c r="C83" s="8" t="str">
        <f>IFERROR(_xlfn.RANK.EQ(L83,$L$3:$L$150,0)+COUNTIF($L$3:L83,L83)-1,"")</f>
        <v/>
      </c>
      <c r="D83" s="8" t="str">
        <f>IFERROR(_xlfn.RANK.EQ(O83,$O$3:$O$150,0)+COUNTIF($O$3:O83,O83)-1,"")</f>
        <v/>
      </c>
      <c r="E83" t="str">
        <f xml:space="preserve">
IF('Pivot fields'!$B82="(blank)","",
IF('Sales Volume'!$B$6="Customer Name",IF(NOT(OR('Pivot fields'!$B82="(blank)",'Pivot fields'!$B82="")),'Pivot fields'!$B82,""),
IF('Sales Volume'!$B$6="Customer location",IF(NOT(OR('Pivot fields'!$D82="(blank)",'Pivot fields'!$D82="")),'Pivot fields'!$D82,""),
IF('Sales Volume'!$B$6="Product type",IF(NOT(OR('Pivot fields'!$F82="(blank)",'Pivot fields'!$F82="")),'Pivot fields'!$F82,""),
""))))</f>
        <v/>
      </c>
      <c r="F83" s="7" t="str">
        <f>IF($E83="","",
IF('Sales Volume'!$B$6="Customer name",SUMIFS(Data!$G:$G,Data!$B:$B,VOL!$E83,Data!$I:$I,1),
IF('Sales Volume'!$B$6="Customer location",SUMIFS(Data!$G:$G,Data!$C:$C,VOL!$E83,Data!$I:$I,1),
IF('Sales Volume'!$B$6="Product type",SUMIFS(Data!$G:$G,Data!$F:$F,VOL!$E83,Data!$I:$I,1),
""))))</f>
        <v/>
      </c>
      <c r="G83" s="7" t="str">
        <f>IF($E83="","",
IF('Sales Volume'!$B$6="Customer name",SUMIFS(Data!$G:$G,Data!$B:$B,VOL!$E83,Data!$I:$I,53),
IF('Sales Volume'!$B$6="Customer location",SUMIFS(Data!$G:$G,Data!$C:$C,VOL!$E83,Data!$I:$I,53),
IF('Sales Volume'!$B$6="Product type",SUMIFS(Data!$G:$G,Data!$F:$F,VOL!$E83,Data!$I:$I,53),
""))))</f>
        <v/>
      </c>
      <c r="I83" s="7" t="str">
        <f>IF($E83="","",
IF('Sales Volume'!$B$6="Customer name",SUMIFS(Data!$G:$G,Data!$B:$B,VOL!$E83,Data!$I:$I,"&gt;0",Data!$I:$I,"&lt;=4"),
IF('Sales Volume'!$B$6="Customer location",SUMIFS(Data!$G:$G,Data!$C:$C,VOL!$E83,Data!$I:$I,"&gt;0",Data!$I:$I,"&lt;=4"),
IF('Sales Volume'!$B$6="Product type",SUMIFS(Data!$G:$G,Data!$F:$F,VOL!$E83,Data!$I:$I,"&gt;0",Data!$I:$I,"&lt;=4"),
""))))</f>
        <v/>
      </c>
      <c r="J83" s="7" t="str">
        <f>IF($E83="","",
IF('Sales Volume'!$B$6="Customer name",SUMIFS(Data!$G:$G,Data!$B:$B,VOL!$E83,Data!$I:$I,"&gt;52",Data!$I:$I,"&lt;=56"),
IF('Sales Volume'!$B$6="Customer location",SUMIFS(Data!$G:$G,Data!$C:$C,VOL!$E83,Data!$I:$I,"&gt;52",Data!$I:$I,"&lt;=56"),
IF('Sales Volume'!$B$6="Product type",SUMIFS(Data!$G:$G,Data!$F:$F,VOL!$E83,Data!$I:$I,"&gt;52",Data!$I:$I,"&lt;=56"),
""))))</f>
        <v/>
      </c>
      <c r="L83" s="7" t="str">
        <f>IF($E83="","",
IF('Sales Volume'!$B$6="Customer name",SUMIFS(Data!$G:$G,Data!$B:$B,VOL!$E83,Data!$I:$I,"&gt;0",Data!$I:$I,"&lt;=13"),
IF('Sales Volume'!$B$6="Customer location",SUMIFS(Data!$G:$G,Data!$C:$C,VOL!$E83,Data!$I:$I,"&gt;0",Data!$I:$I,"&lt;=13"),
IF('Sales Volume'!$B$6="Product type",SUMIFS(Data!$G:$G,Data!$F:$F,VOL!$E83,Data!$I:$I,"&gt;0",Data!$I:$I,"&lt;=13"),
""))))</f>
        <v/>
      </c>
      <c r="M83" s="7" t="str">
        <f>IF($E83="","",
IF('Sales Volume'!$B$6="Customer name",SUMIFS(Data!$G:$G,Data!$B:$B,VOL!$E83,Data!$I:$I,"&gt;52",Data!$I:$I,"&lt;=65"),
IF('Sales Volume'!$B$6="Customer location",SUMIFS(Data!$G:$G,Data!$C:$C,VOL!$E83,Data!$I:$I,"&gt;52",Data!$I:$I,"&lt;=65"),
IF('Sales Volume'!$B$6="Product type",SUMIFS(Data!$G:$G,Data!$F:$F,VOL!$E83,Data!$I:$I,"&gt;52",Data!$I:$I,"&lt;=65"),
""))))</f>
        <v/>
      </c>
      <c r="O83" s="7" t="str">
        <f>IF($E83="","",
IF('Sales Volume'!$B$6="Customer name",SUMIFS(Data!$G:$G,Data!$B:$B,VOL!$E83,Data!$I:$I,"&gt;0",Data!$I:$I,"&lt;=52"),
IF('Sales Volume'!$B$6="Customer location",SUMIFS(Data!$G:$G,Data!$C:$C,VOL!$E83,Data!$I:$I,"&gt;0",Data!$I:$I,"&lt;=52"),
IF('Sales Volume'!$B$6="Product type",SUMIFS(Data!$G:$G,Data!$F:$F,VOL!$E83,Data!$I:$I,"&gt;0",Data!$I:$I,"&lt;=52"),
""))))</f>
        <v/>
      </c>
      <c r="P83" s="7" t="str">
        <f>IF($E83="","",
IF('Sales Volume'!$B$6="Customer name",SUMIFS(Data!$G:$G,Data!$B:$B,VOL!$E83,Data!$I:$I,"&gt;52",Data!$I:$I,"&lt;=104"),
IF('Sales Volume'!$B$6="Customer location",SUMIFS(Data!$G:$G,Data!$C:$C,VOL!$E83,Data!$I:$I,"&gt;52",Data!$I:$I,"&lt;=104"),
IF('Sales Volume'!$B$6="Product type",SUMIFS(Data!$G:$G,Data!$F:$F,VOL!$E83,Data!$I:$I,"&gt;52",Data!$I:$I,"&lt;=104"),
""))))</f>
        <v/>
      </c>
    </row>
    <row r="84" spans="1:16" x14ac:dyDescent="0.35">
      <c r="A84" s="8" t="str">
        <f>IFERROR(_xlfn.RANK.EQ(F84,$F$3:$F$150,0)+COUNTIF($F$3:F84,F84)-1,"")</f>
        <v/>
      </c>
      <c r="B84" s="8" t="str">
        <f>IFERROR(_xlfn.RANK.EQ(I84,$I$3:$I$150,0)+COUNTIF($I$3:I84,I84)-1,"")</f>
        <v/>
      </c>
      <c r="C84" s="8" t="str">
        <f>IFERROR(_xlfn.RANK.EQ(L84,$L$3:$L$150,0)+COUNTIF($L$3:L84,L84)-1,"")</f>
        <v/>
      </c>
      <c r="D84" s="8" t="str">
        <f>IFERROR(_xlfn.RANK.EQ(O84,$O$3:$O$150,0)+COUNTIF($O$3:O84,O84)-1,"")</f>
        <v/>
      </c>
      <c r="E84" t="str">
        <f xml:space="preserve">
IF('Pivot fields'!$B83="(blank)","",
IF('Sales Volume'!$B$6="Customer Name",IF(NOT(OR('Pivot fields'!$B83="(blank)",'Pivot fields'!$B83="")),'Pivot fields'!$B83,""),
IF('Sales Volume'!$B$6="Customer location",IF(NOT(OR('Pivot fields'!$D83="(blank)",'Pivot fields'!$D83="")),'Pivot fields'!$D83,""),
IF('Sales Volume'!$B$6="Product type",IF(NOT(OR('Pivot fields'!$F83="(blank)",'Pivot fields'!$F83="")),'Pivot fields'!$F83,""),
""))))</f>
        <v/>
      </c>
      <c r="F84" s="7" t="str">
        <f>IF($E84="","",
IF('Sales Volume'!$B$6="Customer name",SUMIFS(Data!$G:$G,Data!$B:$B,VOL!$E84,Data!$I:$I,1),
IF('Sales Volume'!$B$6="Customer location",SUMIFS(Data!$G:$G,Data!$C:$C,VOL!$E84,Data!$I:$I,1),
IF('Sales Volume'!$B$6="Product type",SUMIFS(Data!$G:$G,Data!$F:$F,VOL!$E84,Data!$I:$I,1),
""))))</f>
        <v/>
      </c>
      <c r="G84" s="7" t="str">
        <f>IF($E84="","",
IF('Sales Volume'!$B$6="Customer name",SUMIFS(Data!$G:$G,Data!$B:$B,VOL!$E84,Data!$I:$I,53),
IF('Sales Volume'!$B$6="Customer location",SUMIFS(Data!$G:$G,Data!$C:$C,VOL!$E84,Data!$I:$I,53),
IF('Sales Volume'!$B$6="Product type",SUMIFS(Data!$G:$G,Data!$F:$F,VOL!$E84,Data!$I:$I,53),
""))))</f>
        <v/>
      </c>
      <c r="I84" s="7" t="str">
        <f>IF($E84="","",
IF('Sales Volume'!$B$6="Customer name",SUMIFS(Data!$G:$G,Data!$B:$B,VOL!$E84,Data!$I:$I,"&gt;0",Data!$I:$I,"&lt;=4"),
IF('Sales Volume'!$B$6="Customer location",SUMIFS(Data!$G:$G,Data!$C:$C,VOL!$E84,Data!$I:$I,"&gt;0",Data!$I:$I,"&lt;=4"),
IF('Sales Volume'!$B$6="Product type",SUMIFS(Data!$G:$G,Data!$F:$F,VOL!$E84,Data!$I:$I,"&gt;0",Data!$I:$I,"&lt;=4"),
""))))</f>
        <v/>
      </c>
      <c r="J84" s="7" t="str">
        <f>IF($E84="","",
IF('Sales Volume'!$B$6="Customer name",SUMIFS(Data!$G:$G,Data!$B:$B,VOL!$E84,Data!$I:$I,"&gt;52",Data!$I:$I,"&lt;=56"),
IF('Sales Volume'!$B$6="Customer location",SUMIFS(Data!$G:$G,Data!$C:$C,VOL!$E84,Data!$I:$I,"&gt;52",Data!$I:$I,"&lt;=56"),
IF('Sales Volume'!$B$6="Product type",SUMIFS(Data!$G:$G,Data!$F:$F,VOL!$E84,Data!$I:$I,"&gt;52",Data!$I:$I,"&lt;=56"),
""))))</f>
        <v/>
      </c>
      <c r="L84" s="7" t="str">
        <f>IF($E84="","",
IF('Sales Volume'!$B$6="Customer name",SUMIFS(Data!$G:$G,Data!$B:$B,VOL!$E84,Data!$I:$I,"&gt;0",Data!$I:$I,"&lt;=13"),
IF('Sales Volume'!$B$6="Customer location",SUMIFS(Data!$G:$G,Data!$C:$C,VOL!$E84,Data!$I:$I,"&gt;0",Data!$I:$I,"&lt;=13"),
IF('Sales Volume'!$B$6="Product type",SUMIFS(Data!$G:$G,Data!$F:$F,VOL!$E84,Data!$I:$I,"&gt;0",Data!$I:$I,"&lt;=13"),
""))))</f>
        <v/>
      </c>
      <c r="M84" s="7" t="str">
        <f>IF($E84="","",
IF('Sales Volume'!$B$6="Customer name",SUMIFS(Data!$G:$G,Data!$B:$B,VOL!$E84,Data!$I:$I,"&gt;52",Data!$I:$I,"&lt;=65"),
IF('Sales Volume'!$B$6="Customer location",SUMIFS(Data!$G:$G,Data!$C:$C,VOL!$E84,Data!$I:$I,"&gt;52",Data!$I:$I,"&lt;=65"),
IF('Sales Volume'!$B$6="Product type",SUMIFS(Data!$G:$G,Data!$F:$F,VOL!$E84,Data!$I:$I,"&gt;52",Data!$I:$I,"&lt;=65"),
""))))</f>
        <v/>
      </c>
      <c r="O84" s="7" t="str">
        <f>IF($E84="","",
IF('Sales Volume'!$B$6="Customer name",SUMIFS(Data!$G:$G,Data!$B:$B,VOL!$E84,Data!$I:$I,"&gt;0",Data!$I:$I,"&lt;=52"),
IF('Sales Volume'!$B$6="Customer location",SUMIFS(Data!$G:$G,Data!$C:$C,VOL!$E84,Data!$I:$I,"&gt;0",Data!$I:$I,"&lt;=52"),
IF('Sales Volume'!$B$6="Product type",SUMIFS(Data!$G:$G,Data!$F:$F,VOL!$E84,Data!$I:$I,"&gt;0",Data!$I:$I,"&lt;=52"),
""))))</f>
        <v/>
      </c>
      <c r="P84" s="7" t="str">
        <f>IF($E84="","",
IF('Sales Volume'!$B$6="Customer name",SUMIFS(Data!$G:$G,Data!$B:$B,VOL!$E84,Data!$I:$I,"&gt;52",Data!$I:$I,"&lt;=104"),
IF('Sales Volume'!$B$6="Customer location",SUMIFS(Data!$G:$G,Data!$C:$C,VOL!$E84,Data!$I:$I,"&gt;52",Data!$I:$I,"&lt;=104"),
IF('Sales Volume'!$B$6="Product type",SUMIFS(Data!$G:$G,Data!$F:$F,VOL!$E84,Data!$I:$I,"&gt;52",Data!$I:$I,"&lt;=104"),
""))))</f>
        <v/>
      </c>
    </row>
    <row r="85" spans="1:16" x14ac:dyDescent="0.35">
      <c r="A85" s="8" t="str">
        <f>IFERROR(_xlfn.RANK.EQ(F85,$F$3:$F$150,0)+COUNTIF($F$3:F85,F85)-1,"")</f>
        <v/>
      </c>
      <c r="B85" s="8" t="str">
        <f>IFERROR(_xlfn.RANK.EQ(I85,$I$3:$I$150,0)+COUNTIF($I$3:I85,I85)-1,"")</f>
        <v/>
      </c>
      <c r="C85" s="8" t="str">
        <f>IFERROR(_xlfn.RANK.EQ(L85,$L$3:$L$150,0)+COUNTIF($L$3:L85,L85)-1,"")</f>
        <v/>
      </c>
      <c r="D85" s="8" t="str">
        <f>IFERROR(_xlfn.RANK.EQ(O85,$O$3:$O$150,0)+COUNTIF($O$3:O85,O85)-1,"")</f>
        <v/>
      </c>
      <c r="E85" t="str">
        <f xml:space="preserve">
IF('Pivot fields'!$B84="(blank)","",
IF('Sales Volume'!$B$6="Customer Name",IF(NOT(OR('Pivot fields'!$B84="(blank)",'Pivot fields'!$B84="")),'Pivot fields'!$B84,""),
IF('Sales Volume'!$B$6="Customer location",IF(NOT(OR('Pivot fields'!$D84="(blank)",'Pivot fields'!$D84="")),'Pivot fields'!$D84,""),
IF('Sales Volume'!$B$6="Product type",IF(NOT(OR('Pivot fields'!$F84="(blank)",'Pivot fields'!$F84="")),'Pivot fields'!$F84,""),
""))))</f>
        <v/>
      </c>
      <c r="F85" s="7" t="str">
        <f>IF($E85="","",
IF('Sales Volume'!$B$6="Customer name",SUMIFS(Data!$G:$G,Data!$B:$B,VOL!$E85,Data!$I:$I,1),
IF('Sales Volume'!$B$6="Customer location",SUMIFS(Data!$G:$G,Data!$C:$C,VOL!$E85,Data!$I:$I,1),
IF('Sales Volume'!$B$6="Product type",SUMIFS(Data!$G:$G,Data!$F:$F,VOL!$E85,Data!$I:$I,1),
""))))</f>
        <v/>
      </c>
      <c r="G85" s="7" t="str">
        <f>IF($E85="","",
IF('Sales Volume'!$B$6="Customer name",SUMIFS(Data!$G:$G,Data!$B:$B,VOL!$E85,Data!$I:$I,53),
IF('Sales Volume'!$B$6="Customer location",SUMIFS(Data!$G:$G,Data!$C:$C,VOL!$E85,Data!$I:$I,53),
IF('Sales Volume'!$B$6="Product type",SUMIFS(Data!$G:$G,Data!$F:$F,VOL!$E85,Data!$I:$I,53),
""))))</f>
        <v/>
      </c>
      <c r="I85" s="7" t="str">
        <f>IF($E85="","",
IF('Sales Volume'!$B$6="Customer name",SUMIFS(Data!$G:$G,Data!$B:$B,VOL!$E85,Data!$I:$I,"&gt;0",Data!$I:$I,"&lt;=4"),
IF('Sales Volume'!$B$6="Customer location",SUMIFS(Data!$G:$G,Data!$C:$C,VOL!$E85,Data!$I:$I,"&gt;0",Data!$I:$I,"&lt;=4"),
IF('Sales Volume'!$B$6="Product type",SUMIFS(Data!$G:$G,Data!$F:$F,VOL!$E85,Data!$I:$I,"&gt;0",Data!$I:$I,"&lt;=4"),
""))))</f>
        <v/>
      </c>
      <c r="J85" s="7" t="str">
        <f>IF($E85="","",
IF('Sales Volume'!$B$6="Customer name",SUMIFS(Data!$G:$G,Data!$B:$B,VOL!$E85,Data!$I:$I,"&gt;52",Data!$I:$I,"&lt;=56"),
IF('Sales Volume'!$B$6="Customer location",SUMIFS(Data!$G:$G,Data!$C:$C,VOL!$E85,Data!$I:$I,"&gt;52",Data!$I:$I,"&lt;=56"),
IF('Sales Volume'!$B$6="Product type",SUMIFS(Data!$G:$G,Data!$F:$F,VOL!$E85,Data!$I:$I,"&gt;52",Data!$I:$I,"&lt;=56"),
""))))</f>
        <v/>
      </c>
      <c r="L85" s="7" t="str">
        <f>IF($E85="","",
IF('Sales Volume'!$B$6="Customer name",SUMIFS(Data!$G:$G,Data!$B:$B,VOL!$E85,Data!$I:$I,"&gt;0",Data!$I:$I,"&lt;=13"),
IF('Sales Volume'!$B$6="Customer location",SUMIFS(Data!$G:$G,Data!$C:$C,VOL!$E85,Data!$I:$I,"&gt;0",Data!$I:$I,"&lt;=13"),
IF('Sales Volume'!$B$6="Product type",SUMIFS(Data!$G:$G,Data!$F:$F,VOL!$E85,Data!$I:$I,"&gt;0",Data!$I:$I,"&lt;=13"),
""))))</f>
        <v/>
      </c>
      <c r="M85" s="7" t="str">
        <f>IF($E85="","",
IF('Sales Volume'!$B$6="Customer name",SUMIFS(Data!$G:$G,Data!$B:$B,VOL!$E85,Data!$I:$I,"&gt;52",Data!$I:$I,"&lt;=65"),
IF('Sales Volume'!$B$6="Customer location",SUMIFS(Data!$G:$G,Data!$C:$C,VOL!$E85,Data!$I:$I,"&gt;52",Data!$I:$I,"&lt;=65"),
IF('Sales Volume'!$B$6="Product type",SUMIFS(Data!$G:$G,Data!$F:$F,VOL!$E85,Data!$I:$I,"&gt;52",Data!$I:$I,"&lt;=65"),
""))))</f>
        <v/>
      </c>
      <c r="O85" s="7" t="str">
        <f>IF($E85="","",
IF('Sales Volume'!$B$6="Customer name",SUMIFS(Data!$G:$G,Data!$B:$B,VOL!$E85,Data!$I:$I,"&gt;0",Data!$I:$I,"&lt;=52"),
IF('Sales Volume'!$B$6="Customer location",SUMIFS(Data!$G:$G,Data!$C:$C,VOL!$E85,Data!$I:$I,"&gt;0",Data!$I:$I,"&lt;=52"),
IF('Sales Volume'!$B$6="Product type",SUMIFS(Data!$G:$G,Data!$F:$F,VOL!$E85,Data!$I:$I,"&gt;0",Data!$I:$I,"&lt;=52"),
""))))</f>
        <v/>
      </c>
      <c r="P85" s="7" t="str">
        <f>IF($E85="","",
IF('Sales Volume'!$B$6="Customer name",SUMIFS(Data!$G:$G,Data!$B:$B,VOL!$E85,Data!$I:$I,"&gt;52",Data!$I:$I,"&lt;=104"),
IF('Sales Volume'!$B$6="Customer location",SUMIFS(Data!$G:$G,Data!$C:$C,VOL!$E85,Data!$I:$I,"&gt;52",Data!$I:$I,"&lt;=104"),
IF('Sales Volume'!$B$6="Product type",SUMIFS(Data!$G:$G,Data!$F:$F,VOL!$E85,Data!$I:$I,"&gt;52",Data!$I:$I,"&lt;=104"),
""))))</f>
        <v/>
      </c>
    </row>
    <row r="86" spans="1:16" x14ac:dyDescent="0.35">
      <c r="A86" s="8" t="str">
        <f>IFERROR(_xlfn.RANK.EQ(F86,$F$3:$F$150,0)+COUNTIF($F$3:F86,F86)-1,"")</f>
        <v/>
      </c>
      <c r="B86" s="8" t="str">
        <f>IFERROR(_xlfn.RANK.EQ(I86,$I$3:$I$150,0)+COUNTIF($I$3:I86,I86)-1,"")</f>
        <v/>
      </c>
      <c r="C86" s="8" t="str">
        <f>IFERROR(_xlfn.RANK.EQ(L86,$L$3:$L$150,0)+COUNTIF($L$3:L86,L86)-1,"")</f>
        <v/>
      </c>
      <c r="D86" s="8" t="str">
        <f>IFERROR(_xlfn.RANK.EQ(O86,$O$3:$O$150,0)+COUNTIF($O$3:O86,O86)-1,"")</f>
        <v/>
      </c>
      <c r="E86" t="str">
        <f xml:space="preserve">
IF('Pivot fields'!$B85="(blank)","",
IF('Sales Volume'!$B$6="Customer Name",IF(NOT(OR('Pivot fields'!$B85="(blank)",'Pivot fields'!$B85="")),'Pivot fields'!$B85,""),
IF('Sales Volume'!$B$6="Customer location",IF(NOT(OR('Pivot fields'!$D85="(blank)",'Pivot fields'!$D85="")),'Pivot fields'!$D85,""),
IF('Sales Volume'!$B$6="Product type",IF(NOT(OR('Pivot fields'!$F85="(blank)",'Pivot fields'!$F85="")),'Pivot fields'!$F85,""),
""))))</f>
        <v/>
      </c>
      <c r="F86" s="7" t="str">
        <f>IF($E86="","",
IF('Sales Volume'!$B$6="Customer name",SUMIFS(Data!$G:$G,Data!$B:$B,VOL!$E86,Data!$I:$I,1),
IF('Sales Volume'!$B$6="Customer location",SUMIFS(Data!$G:$G,Data!$C:$C,VOL!$E86,Data!$I:$I,1),
IF('Sales Volume'!$B$6="Product type",SUMIFS(Data!$G:$G,Data!$F:$F,VOL!$E86,Data!$I:$I,1),
""))))</f>
        <v/>
      </c>
      <c r="G86" s="7" t="str">
        <f>IF($E86="","",
IF('Sales Volume'!$B$6="Customer name",SUMIFS(Data!$G:$G,Data!$B:$B,VOL!$E86,Data!$I:$I,53),
IF('Sales Volume'!$B$6="Customer location",SUMIFS(Data!$G:$G,Data!$C:$C,VOL!$E86,Data!$I:$I,53),
IF('Sales Volume'!$B$6="Product type",SUMIFS(Data!$G:$G,Data!$F:$F,VOL!$E86,Data!$I:$I,53),
""))))</f>
        <v/>
      </c>
      <c r="I86" s="7" t="str">
        <f>IF($E86="","",
IF('Sales Volume'!$B$6="Customer name",SUMIFS(Data!$G:$G,Data!$B:$B,VOL!$E86,Data!$I:$I,"&gt;0",Data!$I:$I,"&lt;=4"),
IF('Sales Volume'!$B$6="Customer location",SUMIFS(Data!$G:$G,Data!$C:$C,VOL!$E86,Data!$I:$I,"&gt;0",Data!$I:$I,"&lt;=4"),
IF('Sales Volume'!$B$6="Product type",SUMIFS(Data!$G:$G,Data!$F:$F,VOL!$E86,Data!$I:$I,"&gt;0",Data!$I:$I,"&lt;=4"),
""))))</f>
        <v/>
      </c>
      <c r="J86" s="7" t="str">
        <f>IF($E86="","",
IF('Sales Volume'!$B$6="Customer name",SUMIFS(Data!$G:$G,Data!$B:$B,VOL!$E86,Data!$I:$I,"&gt;52",Data!$I:$I,"&lt;=56"),
IF('Sales Volume'!$B$6="Customer location",SUMIFS(Data!$G:$G,Data!$C:$C,VOL!$E86,Data!$I:$I,"&gt;52",Data!$I:$I,"&lt;=56"),
IF('Sales Volume'!$B$6="Product type",SUMIFS(Data!$G:$G,Data!$F:$F,VOL!$E86,Data!$I:$I,"&gt;52",Data!$I:$I,"&lt;=56"),
""))))</f>
        <v/>
      </c>
      <c r="L86" s="7" t="str">
        <f>IF($E86="","",
IF('Sales Volume'!$B$6="Customer name",SUMIFS(Data!$G:$G,Data!$B:$B,VOL!$E86,Data!$I:$I,"&gt;0",Data!$I:$I,"&lt;=13"),
IF('Sales Volume'!$B$6="Customer location",SUMIFS(Data!$G:$G,Data!$C:$C,VOL!$E86,Data!$I:$I,"&gt;0",Data!$I:$I,"&lt;=13"),
IF('Sales Volume'!$B$6="Product type",SUMIFS(Data!$G:$G,Data!$F:$F,VOL!$E86,Data!$I:$I,"&gt;0",Data!$I:$I,"&lt;=13"),
""))))</f>
        <v/>
      </c>
      <c r="M86" s="7" t="str">
        <f>IF($E86="","",
IF('Sales Volume'!$B$6="Customer name",SUMIFS(Data!$G:$G,Data!$B:$B,VOL!$E86,Data!$I:$I,"&gt;52",Data!$I:$I,"&lt;=65"),
IF('Sales Volume'!$B$6="Customer location",SUMIFS(Data!$G:$G,Data!$C:$C,VOL!$E86,Data!$I:$I,"&gt;52",Data!$I:$I,"&lt;=65"),
IF('Sales Volume'!$B$6="Product type",SUMIFS(Data!$G:$G,Data!$F:$F,VOL!$E86,Data!$I:$I,"&gt;52",Data!$I:$I,"&lt;=65"),
""))))</f>
        <v/>
      </c>
      <c r="O86" s="7" t="str">
        <f>IF($E86="","",
IF('Sales Volume'!$B$6="Customer name",SUMIFS(Data!$G:$G,Data!$B:$B,VOL!$E86,Data!$I:$I,"&gt;0",Data!$I:$I,"&lt;=52"),
IF('Sales Volume'!$B$6="Customer location",SUMIFS(Data!$G:$G,Data!$C:$C,VOL!$E86,Data!$I:$I,"&gt;0",Data!$I:$I,"&lt;=52"),
IF('Sales Volume'!$B$6="Product type",SUMIFS(Data!$G:$G,Data!$F:$F,VOL!$E86,Data!$I:$I,"&gt;0",Data!$I:$I,"&lt;=52"),
""))))</f>
        <v/>
      </c>
      <c r="P86" s="7" t="str">
        <f>IF($E86="","",
IF('Sales Volume'!$B$6="Customer name",SUMIFS(Data!$G:$G,Data!$B:$B,VOL!$E86,Data!$I:$I,"&gt;52",Data!$I:$I,"&lt;=104"),
IF('Sales Volume'!$B$6="Customer location",SUMIFS(Data!$G:$G,Data!$C:$C,VOL!$E86,Data!$I:$I,"&gt;52",Data!$I:$I,"&lt;=104"),
IF('Sales Volume'!$B$6="Product type",SUMIFS(Data!$G:$G,Data!$F:$F,VOL!$E86,Data!$I:$I,"&gt;52",Data!$I:$I,"&lt;=104"),
""))))</f>
        <v/>
      </c>
    </row>
    <row r="87" spans="1:16" x14ac:dyDescent="0.35">
      <c r="A87" s="8" t="str">
        <f>IFERROR(_xlfn.RANK.EQ(F87,$F$3:$F$150,0)+COUNTIF($F$3:F87,F87)-1,"")</f>
        <v/>
      </c>
      <c r="B87" s="8" t="str">
        <f>IFERROR(_xlfn.RANK.EQ(I87,$I$3:$I$150,0)+COUNTIF($I$3:I87,I87)-1,"")</f>
        <v/>
      </c>
      <c r="C87" s="8" t="str">
        <f>IFERROR(_xlfn.RANK.EQ(L87,$L$3:$L$150,0)+COUNTIF($L$3:L87,L87)-1,"")</f>
        <v/>
      </c>
      <c r="D87" s="8" t="str">
        <f>IFERROR(_xlfn.RANK.EQ(O87,$O$3:$O$150,0)+COUNTIF($O$3:O87,O87)-1,"")</f>
        <v/>
      </c>
      <c r="E87" t="str">
        <f xml:space="preserve">
IF('Pivot fields'!$B86="(blank)","",
IF('Sales Volume'!$B$6="Customer Name",IF(NOT(OR('Pivot fields'!$B86="(blank)",'Pivot fields'!$B86="")),'Pivot fields'!$B86,""),
IF('Sales Volume'!$B$6="Customer location",IF(NOT(OR('Pivot fields'!$D86="(blank)",'Pivot fields'!$D86="")),'Pivot fields'!$D86,""),
IF('Sales Volume'!$B$6="Product type",IF(NOT(OR('Pivot fields'!$F86="(blank)",'Pivot fields'!$F86="")),'Pivot fields'!$F86,""),
""))))</f>
        <v/>
      </c>
      <c r="F87" s="7" t="str">
        <f>IF($E87="","",
IF('Sales Volume'!$B$6="Customer name",SUMIFS(Data!$G:$G,Data!$B:$B,VOL!$E87,Data!$I:$I,1),
IF('Sales Volume'!$B$6="Customer location",SUMIFS(Data!$G:$G,Data!$C:$C,VOL!$E87,Data!$I:$I,1),
IF('Sales Volume'!$B$6="Product type",SUMIFS(Data!$G:$G,Data!$F:$F,VOL!$E87,Data!$I:$I,1),
""))))</f>
        <v/>
      </c>
      <c r="G87" s="7" t="str">
        <f>IF($E87="","",
IF('Sales Volume'!$B$6="Customer name",SUMIFS(Data!$G:$G,Data!$B:$B,VOL!$E87,Data!$I:$I,53),
IF('Sales Volume'!$B$6="Customer location",SUMIFS(Data!$G:$G,Data!$C:$C,VOL!$E87,Data!$I:$I,53),
IF('Sales Volume'!$B$6="Product type",SUMIFS(Data!$G:$G,Data!$F:$F,VOL!$E87,Data!$I:$I,53),
""))))</f>
        <v/>
      </c>
      <c r="I87" s="7" t="str">
        <f>IF($E87="","",
IF('Sales Volume'!$B$6="Customer name",SUMIFS(Data!$G:$G,Data!$B:$B,VOL!$E87,Data!$I:$I,"&gt;0",Data!$I:$I,"&lt;=4"),
IF('Sales Volume'!$B$6="Customer location",SUMIFS(Data!$G:$G,Data!$C:$C,VOL!$E87,Data!$I:$I,"&gt;0",Data!$I:$I,"&lt;=4"),
IF('Sales Volume'!$B$6="Product type",SUMIFS(Data!$G:$G,Data!$F:$F,VOL!$E87,Data!$I:$I,"&gt;0",Data!$I:$I,"&lt;=4"),
""))))</f>
        <v/>
      </c>
      <c r="J87" s="7" t="str">
        <f>IF($E87="","",
IF('Sales Volume'!$B$6="Customer name",SUMIFS(Data!$G:$G,Data!$B:$B,VOL!$E87,Data!$I:$I,"&gt;52",Data!$I:$I,"&lt;=56"),
IF('Sales Volume'!$B$6="Customer location",SUMIFS(Data!$G:$G,Data!$C:$C,VOL!$E87,Data!$I:$I,"&gt;52",Data!$I:$I,"&lt;=56"),
IF('Sales Volume'!$B$6="Product type",SUMIFS(Data!$G:$G,Data!$F:$F,VOL!$E87,Data!$I:$I,"&gt;52",Data!$I:$I,"&lt;=56"),
""))))</f>
        <v/>
      </c>
      <c r="L87" s="7" t="str">
        <f>IF($E87="","",
IF('Sales Volume'!$B$6="Customer name",SUMIFS(Data!$G:$G,Data!$B:$B,VOL!$E87,Data!$I:$I,"&gt;0",Data!$I:$I,"&lt;=13"),
IF('Sales Volume'!$B$6="Customer location",SUMIFS(Data!$G:$G,Data!$C:$C,VOL!$E87,Data!$I:$I,"&gt;0",Data!$I:$I,"&lt;=13"),
IF('Sales Volume'!$B$6="Product type",SUMIFS(Data!$G:$G,Data!$F:$F,VOL!$E87,Data!$I:$I,"&gt;0",Data!$I:$I,"&lt;=13"),
""))))</f>
        <v/>
      </c>
      <c r="M87" s="7" t="str">
        <f>IF($E87="","",
IF('Sales Volume'!$B$6="Customer name",SUMIFS(Data!$G:$G,Data!$B:$B,VOL!$E87,Data!$I:$I,"&gt;52",Data!$I:$I,"&lt;=65"),
IF('Sales Volume'!$B$6="Customer location",SUMIFS(Data!$G:$G,Data!$C:$C,VOL!$E87,Data!$I:$I,"&gt;52",Data!$I:$I,"&lt;=65"),
IF('Sales Volume'!$B$6="Product type",SUMIFS(Data!$G:$G,Data!$F:$F,VOL!$E87,Data!$I:$I,"&gt;52",Data!$I:$I,"&lt;=65"),
""))))</f>
        <v/>
      </c>
      <c r="O87" s="7" t="str">
        <f>IF($E87="","",
IF('Sales Volume'!$B$6="Customer name",SUMIFS(Data!$G:$G,Data!$B:$B,VOL!$E87,Data!$I:$I,"&gt;0",Data!$I:$I,"&lt;=52"),
IF('Sales Volume'!$B$6="Customer location",SUMIFS(Data!$G:$G,Data!$C:$C,VOL!$E87,Data!$I:$I,"&gt;0",Data!$I:$I,"&lt;=52"),
IF('Sales Volume'!$B$6="Product type",SUMIFS(Data!$G:$G,Data!$F:$F,VOL!$E87,Data!$I:$I,"&gt;0",Data!$I:$I,"&lt;=52"),
""))))</f>
        <v/>
      </c>
      <c r="P87" s="7" t="str">
        <f>IF($E87="","",
IF('Sales Volume'!$B$6="Customer name",SUMIFS(Data!$G:$G,Data!$B:$B,VOL!$E87,Data!$I:$I,"&gt;52",Data!$I:$I,"&lt;=104"),
IF('Sales Volume'!$B$6="Customer location",SUMIFS(Data!$G:$G,Data!$C:$C,VOL!$E87,Data!$I:$I,"&gt;52",Data!$I:$I,"&lt;=104"),
IF('Sales Volume'!$B$6="Product type",SUMIFS(Data!$G:$G,Data!$F:$F,VOL!$E87,Data!$I:$I,"&gt;52",Data!$I:$I,"&lt;=104"),
""))))</f>
        <v/>
      </c>
    </row>
    <row r="88" spans="1:16" x14ac:dyDescent="0.35">
      <c r="A88" s="8" t="str">
        <f>IFERROR(_xlfn.RANK.EQ(F88,$F$3:$F$150,0)+COUNTIF($F$3:F88,F88)-1,"")</f>
        <v/>
      </c>
      <c r="B88" s="8" t="str">
        <f>IFERROR(_xlfn.RANK.EQ(I88,$I$3:$I$150,0)+COUNTIF($I$3:I88,I88)-1,"")</f>
        <v/>
      </c>
      <c r="C88" s="8" t="str">
        <f>IFERROR(_xlfn.RANK.EQ(L88,$L$3:$L$150,0)+COUNTIF($L$3:L88,L88)-1,"")</f>
        <v/>
      </c>
      <c r="D88" s="8" t="str">
        <f>IFERROR(_xlfn.RANK.EQ(O88,$O$3:$O$150,0)+COUNTIF($O$3:O88,O88)-1,"")</f>
        <v/>
      </c>
      <c r="E88" t="str">
        <f xml:space="preserve">
IF('Pivot fields'!$B87="(blank)","",
IF('Sales Volume'!$B$6="Customer Name",IF(NOT(OR('Pivot fields'!$B87="(blank)",'Pivot fields'!$B87="")),'Pivot fields'!$B87,""),
IF('Sales Volume'!$B$6="Customer location",IF(NOT(OR('Pivot fields'!$D87="(blank)",'Pivot fields'!$D87="")),'Pivot fields'!$D87,""),
IF('Sales Volume'!$B$6="Product type",IF(NOT(OR('Pivot fields'!$F87="(blank)",'Pivot fields'!$F87="")),'Pivot fields'!$F87,""),
""))))</f>
        <v/>
      </c>
      <c r="F88" s="7" t="str">
        <f>IF($E88="","",
IF('Sales Volume'!$B$6="Customer name",SUMIFS(Data!$G:$G,Data!$B:$B,VOL!$E88,Data!$I:$I,1),
IF('Sales Volume'!$B$6="Customer location",SUMIFS(Data!$G:$G,Data!$C:$C,VOL!$E88,Data!$I:$I,1),
IF('Sales Volume'!$B$6="Product type",SUMIFS(Data!$G:$G,Data!$F:$F,VOL!$E88,Data!$I:$I,1),
""))))</f>
        <v/>
      </c>
      <c r="G88" s="7" t="str">
        <f>IF($E88="","",
IF('Sales Volume'!$B$6="Customer name",SUMIFS(Data!$G:$G,Data!$B:$B,VOL!$E88,Data!$I:$I,53),
IF('Sales Volume'!$B$6="Customer location",SUMIFS(Data!$G:$G,Data!$C:$C,VOL!$E88,Data!$I:$I,53),
IF('Sales Volume'!$B$6="Product type",SUMIFS(Data!$G:$G,Data!$F:$F,VOL!$E88,Data!$I:$I,53),
""))))</f>
        <v/>
      </c>
      <c r="I88" s="7" t="str">
        <f>IF($E88="","",
IF('Sales Volume'!$B$6="Customer name",SUMIFS(Data!$G:$G,Data!$B:$B,VOL!$E88,Data!$I:$I,"&gt;0",Data!$I:$I,"&lt;=4"),
IF('Sales Volume'!$B$6="Customer location",SUMIFS(Data!$G:$G,Data!$C:$C,VOL!$E88,Data!$I:$I,"&gt;0",Data!$I:$I,"&lt;=4"),
IF('Sales Volume'!$B$6="Product type",SUMIFS(Data!$G:$G,Data!$F:$F,VOL!$E88,Data!$I:$I,"&gt;0",Data!$I:$I,"&lt;=4"),
""))))</f>
        <v/>
      </c>
      <c r="J88" s="7" t="str">
        <f>IF($E88="","",
IF('Sales Volume'!$B$6="Customer name",SUMIFS(Data!$G:$G,Data!$B:$B,VOL!$E88,Data!$I:$I,"&gt;52",Data!$I:$I,"&lt;=56"),
IF('Sales Volume'!$B$6="Customer location",SUMIFS(Data!$G:$G,Data!$C:$C,VOL!$E88,Data!$I:$I,"&gt;52",Data!$I:$I,"&lt;=56"),
IF('Sales Volume'!$B$6="Product type",SUMIFS(Data!$G:$G,Data!$F:$F,VOL!$E88,Data!$I:$I,"&gt;52",Data!$I:$I,"&lt;=56"),
""))))</f>
        <v/>
      </c>
      <c r="L88" s="7" t="str">
        <f>IF($E88="","",
IF('Sales Volume'!$B$6="Customer name",SUMIFS(Data!$G:$G,Data!$B:$B,VOL!$E88,Data!$I:$I,"&gt;0",Data!$I:$I,"&lt;=13"),
IF('Sales Volume'!$B$6="Customer location",SUMIFS(Data!$G:$G,Data!$C:$C,VOL!$E88,Data!$I:$I,"&gt;0",Data!$I:$I,"&lt;=13"),
IF('Sales Volume'!$B$6="Product type",SUMIFS(Data!$G:$G,Data!$F:$F,VOL!$E88,Data!$I:$I,"&gt;0",Data!$I:$I,"&lt;=13"),
""))))</f>
        <v/>
      </c>
      <c r="M88" s="7" t="str">
        <f>IF($E88="","",
IF('Sales Volume'!$B$6="Customer name",SUMIFS(Data!$G:$G,Data!$B:$B,VOL!$E88,Data!$I:$I,"&gt;52",Data!$I:$I,"&lt;=65"),
IF('Sales Volume'!$B$6="Customer location",SUMIFS(Data!$G:$G,Data!$C:$C,VOL!$E88,Data!$I:$I,"&gt;52",Data!$I:$I,"&lt;=65"),
IF('Sales Volume'!$B$6="Product type",SUMIFS(Data!$G:$G,Data!$F:$F,VOL!$E88,Data!$I:$I,"&gt;52",Data!$I:$I,"&lt;=65"),
""))))</f>
        <v/>
      </c>
      <c r="O88" s="7" t="str">
        <f>IF($E88="","",
IF('Sales Volume'!$B$6="Customer name",SUMIFS(Data!$G:$G,Data!$B:$B,VOL!$E88,Data!$I:$I,"&gt;0",Data!$I:$I,"&lt;=52"),
IF('Sales Volume'!$B$6="Customer location",SUMIFS(Data!$G:$G,Data!$C:$C,VOL!$E88,Data!$I:$I,"&gt;0",Data!$I:$I,"&lt;=52"),
IF('Sales Volume'!$B$6="Product type",SUMIFS(Data!$G:$G,Data!$F:$F,VOL!$E88,Data!$I:$I,"&gt;0",Data!$I:$I,"&lt;=52"),
""))))</f>
        <v/>
      </c>
      <c r="P88" s="7" t="str">
        <f>IF($E88="","",
IF('Sales Volume'!$B$6="Customer name",SUMIFS(Data!$G:$G,Data!$B:$B,VOL!$E88,Data!$I:$I,"&gt;52",Data!$I:$I,"&lt;=104"),
IF('Sales Volume'!$B$6="Customer location",SUMIFS(Data!$G:$G,Data!$C:$C,VOL!$E88,Data!$I:$I,"&gt;52",Data!$I:$I,"&lt;=104"),
IF('Sales Volume'!$B$6="Product type",SUMIFS(Data!$G:$G,Data!$F:$F,VOL!$E88,Data!$I:$I,"&gt;52",Data!$I:$I,"&lt;=104"),
""))))</f>
        <v/>
      </c>
    </row>
    <row r="89" spans="1:16" x14ac:dyDescent="0.35">
      <c r="A89" s="8" t="str">
        <f>IFERROR(_xlfn.RANK.EQ(F89,$F$3:$F$150,0)+COUNTIF($F$3:F89,F89)-1,"")</f>
        <v/>
      </c>
      <c r="B89" s="8" t="str">
        <f>IFERROR(_xlfn.RANK.EQ(I89,$I$3:$I$150,0)+COUNTIF($I$3:I89,I89)-1,"")</f>
        <v/>
      </c>
      <c r="C89" s="8" t="str">
        <f>IFERROR(_xlfn.RANK.EQ(L89,$L$3:$L$150,0)+COUNTIF($L$3:L89,L89)-1,"")</f>
        <v/>
      </c>
      <c r="D89" s="8" t="str">
        <f>IFERROR(_xlfn.RANK.EQ(O89,$O$3:$O$150,0)+COUNTIF($O$3:O89,O89)-1,"")</f>
        <v/>
      </c>
      <c r="E89" t="str">
        <f xml:space="preserve">
IF('Pivot fields'!$B88="(blank)","",
IF('Sales Volume'!$B$6="Customer Name",IF(NOT(OR('Pivot fields'!$B88="(blank)",'Pivot fields'!$B88="")),'Pivot fields'!$B88,""),
IF('Sales Volume'!$B$6="Customer location",IF(NOT(OR('Pivot fields'!$D88="(blank)",'Pivot fields'!$D88="")),'Pivot fields'!$D88,""),
IF('Sales Volume'!$B$6="Product type",IF(NOT(OR('Pivot fields'!$F88="(blank)",'Pivot fields'!$F88="")),'Pivot fields'!$F88,""),
""))))</f>
        <v/>
      </c>
      <c r="F89" s="7" t="str">
        <f>IF($E89="","",
IF('Sales Volume'!$B$6="Customer name",SUMIFS(Data!$G:$G,Data!$B:$B,VOL!$E89,Data!$I:$I,1),
IF('Sales Volume'!$B$6="Customer location",SUMIFS(Data!$G:$G,Data!$C:$C,VOL!$E89,Data!$I:$I,1),
IF('Sales Volume'!$B$6="Product type",SUMIFS(Data!$G:$G,Data!$F:$F,VOL!$E89,Data!$I:$I,1),
""))))</f>
        <v/>
      </c>
      <c r="G89" s="7" t="str">
        <f>IF($E89="","",
IF('Sales Volume'!$B$6="Customer name",SUMIFS(Data!$G:$G,Data!$B:$B,VOL!$E89,Data!$I:$I,53),
IF('Sales Volume'!$B$6="Customer location",SUMIFS(Data!$G:$G,Data!$C:$C,VOL!$E89,Data!$I:$I,53),
IF('Sales Volume'!$B$6="Product type",SUMIFS(Data!$G:$G,Data!$F:$F,VOL!$E89,Data!$I:$I,53),
""))))</f>
        <v/>
      </c>
      <c r="I89" s="7" t="str">
        <f>IF($E89="","",
IF('Sales Volume'!$B$6="Customer name",SUMIFS(Data!$G:$G,Data!$B:$B,VOL!$E89,Data!$I:$I,"&gt;0",Data!$I:$I,"&lt;=4"),
IF('Sales Volume'!$B$6="Customer location",SUMIFS(Data!$G:$G,Data!$C:$C,VOL!$E89,Data!$I:$I,"&gt;0",Data!$I:$I,"&lt;=4"),
IF('Sales Volume'!$B$6="Product type",SUMIFS(Data!$G:$G,Data!$F:$F,VOL!$E89,Data!$I:$I,"&gt;0",Data!$I:$I,"&lt;=4"),
""))))</f>
        <v/>
      </c>
      <c r="J89" s="7" t="str">
        <f>IF($E89="","",
IF('Sales Volume'!$B$6="Customer name",SUMIFS(Data!$G:$G,Data!$B:$B,VOL!$E89,Data!$I:$I,"&gt;52",Data!$I:$I,"&lt;=56"),
IF('Sales Volume'!$B$6="Customer location",SUMIFS(Data!$G:$G,Data!$C:$C,VOL!$E89,Data!$I:$I,"&gt;52",Data!$I:$I,"&lt;=56"),
IF('Sales Volume'!$B$6="Product type",SUMIFS(Data!$G:$G,Data!$F:$F,VOL!$E89,Data!$I:$I,"&gt;52",Data!$I:$I,"&lt;=56"),
""))))</f>
        <v/>
      </c>
      <c r="L89" s="7" t="str">
        <f>IF($E89="","",
IF('Sales Volume'!$B$6="Customer name",SUMIFS(Data!$G:$G,Data!$B:$B,VOL!$E89,Data!$I:$I,"&gt;0",Data!$I:$I,"&lt;=13"),
IF('Sales Volume'!$B$6="Customer location",SUMIFS(Data!$G:$G,Data!$C:$C,VOL!$E89,Data!$I:$I,"&gt;0",Data!$I:$I,"&lt;=13"),
IF('Sales Volume'!$B$6="Product type",SUMIFS(Data!$G:$G,Data!$F:$F,VOL!$E89,Data!$I:$I,"&gt;0",Data!$I:$I,"&lt;=13"),
""))))</f>
        <v/>
      </c>
      <c r="M89" s="7" t="str">
        <f>IF($E89="","",
IF('Sales Volume'!$B$6="Customer name",SUMIFS(Data!$G:$G,Data!$B:$B,VOL!$E89,Data!$I:$I,"&gt;52",Data!$I:$I,"&lt;=65"),
IF('Sales Volume'!$B$6="Customer location",SUMIFS(Data!$G:$G,Data!$C:$C,VOL!$E89,Data!$I:$I,"&gt;52",Data!$I:$I,"&lt;=65"),
IF('Sales Volume'!$B$6="Product type",SUMIFS(Data!$G:$G,Data!$F:$F,VOL!$E89,Data!$I:$I,"&gt;52",Data!$I:$I,"&lt;=65"),
""))))</f>
        <v/>
      </c>
      <c r="O89" s="7" t="str">
        <f>IF($E89="","",
IF('Sales Volume'!$B$6="Customer name",SUMIFS(Data!$G:$G,Data!$B:$B,VOL!$E89,Data!$I:$I,"&gt;0",Data!$I:$I,"&lt;=52"),
IF('Sales Volume'!$B$6="Customer location",SUMIFS(Data!$G:$G,Data!$C:$C,VOL!$E89,Data!$I:$I,"&gt;0",Data!$I:$I,"&lt;=52"),
IF('Sales Volume'!$B$6="Product type",SUMIFS(Data!$G:$G,Data!$F:$F,VOL!$E89,Data!$I:$I,"&gt;0",Data!$I:$I,"&lt;=52"),
""))))</f>
        <v/>
      </c>
      <c r="P89" s="7" t="str">
        <f>IF($E89="","",
IF('Sales Volume'!$B$6="Customer name",SUMIFS(Data!$G:$G,Data!$B:$B,VOL!$E89,Data!$I:$I,"&gt;52",Data!$I:$I,"&lt;=104"),
IF('Sales Volume'!$B$6="Customer location",SUMIFS(Data!$G:$G,Data!$C:$C,VOL!$E89,Data!$I:$I,"&gt;52",Data!$I:$I,"&lt;=104"),
IF('Sales Volume'!$B$6="Product type",SUMIFS(Data!$G:$G,Data!$F:$F,VOL!$E89,Data!$I:$I,"&gt;52",Data!$I:$I,"&lt;=104"),
""))))</f>
        <v/>
      </c>
    </row>
    <row r="90" spans="1:16" x14ac:dyDescent="0.35">
      <c r="A90" s="8" t="str">
        <f>IFERROR(_xlfn.RANK.EQ(F90,$F$3:$F$150,0)+COUNTIF($F$3:F90,F90)-1,"")</f>
        <v/>
      </c>
      <c r="B90" s="8" t="str">
        <f>IFERROR(_xlfn.RANK.EQ(I90,$I$3:$I$150,0)+COUNTIF($I$3:I90,I90)-1,"")</f>
        <v/>
      </c>
      <c r="C90" s="8" t="str">
        <f>IFERROR(_xlfn.RANK.EQ(L90,$L$3:$L$150,0)+COUNTIF($L$3:L90,L90)-1,"")</f>
        <v/>
      </c>
      <c r="D90" s="8" t="str">
        <f>IFERROR(_xlfn.RANK.EQ(O90,$O$3:$O$150,0)+COUNTIF($O$3:O90,O90)-1,"")</f>
        <v/>
      </c>
      <c r="E90" t="str">
        <f xml:space="preserve">
IF('Pivot fields'!$B89="(blank)","",
IF('Sales Volume'!$B$6="Customer Name",IF(NOT(OR('Pivot fields'!$B89="(blank)",'Pivot fields'!$B89="")),'Pivot fields'!$B89,""),
IF('Sales Volume'!$B$6="Customer location",IF(NOT(OR('Pivot fields'!$D89="(blank)",'Pivot fields'!$D89="")),'Pivot fields'!$D89,""),
IF('Sales Volume'!$B$6="Product type",IF(NOT(OR('Pivot fields'!$F89="(blank)",'Pivot fields'!$F89="")),'Pivot fields'!$F89,""),
""))))</f>
        <v/>
      </c>
      <c r="F90" s="7" t="str">
        <f>IF($E90="","",
IF('Sales Volume'!$B$6="Customer name",SUMIFS(Data!$G:$G,Data!$B:$B,VOL!$E90,Data!$I:$I,1),
IF('Sales Volume'!$B$6="Customer location",SUMIFS(Data!$G:$G,Data!$C:$C,VOL!$E90,Data!$I:$I,1),
IF('Sales Volume'!$B$6="Product type",SUMIFS(Data!$G:$G,Data!$F:$F,VOL!$E90,Data!$I:$I,1),
""))))</f>
        <v/>
      </c>
      <c r="G90" s="7" t="str">
        <f>IF($E90="","",
IF('Sales Volume'!$B$6="Customer name",SUMIFS(Data!$G:$G,Data!$B:$B,VOL!$E90,Data!$I:$I,53),
IF('Sales Volume'!$B$6="Customer location",SUMIFS(Data!$G:$G,Data!$C:$C,VOL!$E90,Data!$I:$I,53),
IF('Sales Volume'!$B$6="Product type",SUMIFS(Data!$G:$G,Data!$F:$F,VOL!$E90,Data!$I:$I,53),
""))))</f>
        <v/>
      </c>
      <c r="I90" s="7" t="str">
        <f>IF($E90="","",
IF('Sales Volume'!$B$6="Customer name",SUMIFS(Data!$G:$G,Data!$B:$B,VOL!$E90,Data!$I:$I,"&gt;0",Data!$I:$I,"&lt;=4"),
IF('Sales Volume'!$B$6="Customer location",SUMIFS(Data!$G:$G,Data!$C:$C,VOL!$E90,Data!$I:$I,"&gt;0",Data!$I:$I,"&lt;=4"),
IF('Sales Volume'!$B$6="Product type",SUMIFS(Data!$G:$G,Data!$F:$F,VOL!$E90,Data!$I:$I,"&gt;0",Data!$I:$I,"&lt;=4"),
""))))</f>
        <v/>
      </c>
      <c r="J90" s="7" t="str">
        <f>IF($E90="","",
IF('Sales Volume'!$B$6="Customer name",SUMIFS(Data!$G:$G,Data!$B:$B,VOL!$E90,Data!$I:$I,"&gt;52",Data!$I:$I,"&lt;=56"),
IF('Sales Volume'!$B$6="Customer location",SUMIFS(Data!$G:$G,Data!$C:$C,VOL!$E90,Data!$I:$I,"&gt;52",Data!$I:$I,"&lt;=56"),
IF('Sales Volume'!$B$6="Product type",SUMIFS(Data!$G:$G,Data!$F:$F,VOL!$E90,Data!$I:$I,"&gt;52",Data!$I:$I,"&lt;=56"),
""))))</f>
        <v/>
      </c>
      <c r="L90" s="7" t="str">
        <f>IF($E90="","",
IF('Sales Volume'!$B$6="Customer name",SUMIFS(Data!$G:$G,Data!$B:$B,VOL!$E90,Data!$I:$I,"&gt;0",Data!$I:$I,"&lt;=13"),
IF('Sales Volume'!$B$6="Customer location",SUMIFS(Data!$G:$G,Data!$C:$C,VOL!$E90,Data!$I:$I,"&gt;0",Data!$I:$I,"&lt;=13"),
IF('Sales Volume'!$B$6="Product type",SUMIFS(Data!$G:$G,Data!$F:$F,VOL!$E90,Data!$I:$I,"&gt;0",Data!$I:$I,"&lt;=13"),
""))))</f>
        <v/>
      </c>
      <c r="M90" s="7" t="str">
        <f>IF($E90="","",
IF('Sales Volume'!$B$6="Customer name",SUMIFS(Data!$G:$G,Data!$B:$B,VOL!$E90,Data!$I:$I,"&gt;52",Data!$I:$I,"&lt;=65"),
IF('Sales Volume'!$B$6="Customer location",SUMIFS(Data!$G:$G,Data!$C:$C,VOL!$E90,Data!$I:$I,"&gt;52",Data!$I:$I,"&lt;=65"),
IF('Sales Volume'!$B$6="Product type",SUMIFS(Data!$G:$G,Data!$F:$F,VOL!$E90,Data!$I:$I,"&gt;52",Data!$I:$I,"&lt;=65"),
""))))</f>
        <v/>
      </c>
      <c r="O90" s="7" t="str">
        <f>IF($E90="","",
IF('Sales Volume'!$B$6="Customer name",SUMIFS(Data!$G:$G,Data!$B:$B,VOL!$E90,Data!$I:$I,"&gt;0",Data!$I:$I,"&lt;=52"),
IF('Sales Volume'!$B$6="Customer location",SUMIFS(Data!$G:$G,Data!$C:$C,VOL!$E90,Data!$I:$I,"&gt;0",Data!$I:$I,"&lt;=52"),
IF('Sales Volume'!$B$6="Product type",SUMIFS(Data!$G:$G,Data!$F:$F,VOL!$E90,Data!$I:$I,"&gt;0",Data!$I:$I,"&lt;=52"),
""))))</f>
        <v/>
      </c>
      <c r="P90" s="7" t="str">
        <f>IF($E90="","",
IF('Sales Volume'!$B$6="Customer name",SUMIFS(Data!$G:$G,Data!$B:$B,VOL!$E90,Data!$I:$I,"&gt;52",Data!$I:$I,"&lt;=104"),
IF('Sales Volume'!$B$6="Customer location",SUMIFS(Data!$G:$G,Data!$C:$C,VOL!$E90,Data!$I:$I,"&gt;52",Data!$I:$I,"&lt;=104"),
IF('Sales Volume'!$B$6="Product type",SUMIFS(Data!$G:$G,Data!$F:$F,VOL!$E90,Data!$I:$I,"&gt;52",Data!$I:$I,"&lt;=104"),
""))))</f>
        <v/>
      </c>
    </row>
    <row r="91" spans="1:16" x14ac:dyDescent="0.35">
      <c r="A91" s="8" t="str">
        <f>IFERROR(_xlfn.RANK.EQ(F91,$F$3:$F$150,0)+COUNTIF($F$3:F91,F91)-1,"")</f>
        <v/>
      </c>
      <c r="B91" s="8" t="str">
        <f>IFERROR(_xlfn.RANK.EQ(I91,$I$3:$I$150,0)+COUNTIF($I$3:I91,I91)-1,"")</f>
        <v/>
      </c>
      <c r="C91" s="8" t="str">
        <f>IFERROR(_xlfn.RANK.EQ(L91,$L$3:$L$150,0)+COUNTIF($L$3:L91,L91)-1,"")</f>
        <v/>
      </c>
      <c r="D91" s="8" t="str">
        <f>IFERROR(_xlfn.RANK.EQ(O91,$O$3:$O$150,0)+COUNTIF($O$3:O91,O91)-1,"")</f>
        <v/>
      </c>
      <c r="E91" t="str">
        <f xml:space="preserve">
IF('Pivot fields'!$B90="(blank)","",
IF('Sales Volume'!$B$6="Customer Name",IF(NOT(OR('Pivot fields'!$B90="(blank)",'Pivot fields'!$B90="")),'Pivot fields'!$B90,""),
IF('Sales Volume'!$B$6="Customer location",IF(NOT(OR('Pivot fields'!$D90="(blank)",'Pivot fields'!$D90="")),'Pivot fields'!$D90,""),
IF('Sales Volume'!$B$6="Product type",IF(NOT(OR('Pivot fields'!$F90="(blank)",'Pivot fields'!$F90="")),'Pivot fields'!$F90,""),
""))))</f>
        <v/>
      </c>
      <c r="F91" s="7" t="str">
        <f>IF($E91="","",
IF('Sales Volume'!$B$6="Customer name",SUMIFS(Data!$G:$G,Data!$B:$B,VOL!$E91,Data!$I:$I,1),
IF('Sales Volume'!$B$6="Customer location",SUMIFS(Data!$G:$G,Data!$C:$C,VOL!$E91,Data!$I:$I,1),
IF('Sales Volume'!$B$6="Product type",SUMIFS(Data!$G:$G,Data!$F:$F,VOL!$E91,Data!$I:$I,1),
""))))</f>
        <v/>
      </c>
      <c r="G91" s="7" t="str">
        <f>IF($E91="","",
IF('Sales Volume'!$B$6="Customer name",SUMIFS(Data!$G:$G,Data!$B:$B,VOL!$E91,Data!$I:$I,53),
IF('Sales Volume'!$B$6="Customer location",SUMIFS(Data!$G:$G,Data!$C:$C,VOL!$E91,Data!$I:$I,53),
IF('Sales Volume'!$B$6="Product type",SUMIFS(Data!$G:$G,Data!$F:$F,VOL!$E91,Data!$I:$I,53),
""))))</f>
        <v/>
      </c>
      <c r="I91" s="7" t="str">
        <f>IF($E91="","",
IF('Sales Volume'!$B$6="Customer name",SUMIFS(Data!$G:$G,Data!$B:$B,VOL!$E91,Data!$I:$I,"&gt;0",Data!$I:$I,"&lt;=4"),
IF('Sales Volume'!$B$6="Customer location",SUMIFS(Data!$G:$G,Data!$C:$C,VOL!$E91,Data!$I:$I,"&gt;0",Data!$I:$I,"&lt;=4"),
IF('Sales Volume'!$B$6="Product type",SUMIFS(Data!$G:$G,Data!$F:$F,VOL!$E91,Data!$I:$I,"&gt;0",Data!$I:$I,"&lt;=4"),
""))))</f>
        <v/>
      </c>
      <c r="J91" s="7" t="str">
        <f>IF($E91="","",
IF('Sales Volume'!$B$6="Customer name",SUMIFS(Data!$G:$G,Data!$B:$B,VOL!$E91,Data!$I:$I,"&gt;52",Data!$I:$I,"&lt;=56"),
IF('Sales Volume'!$B$6="Customer location",SUMIFS(Data!$G:$G,Data!$C:$C,VOL!$E91,Data!$I:$I,"&gt;52",Data!$I:$I,"&lt;=56"),
IF('Sales Volume'!$B$6="Product type",SUMIFS(Data!$G:$G,Data!$F:$F,VOL!$E91,Data!$I:$I,"&gt;52",Data!$I:$I,"&lt;=56"),
""))))</f>
        <v/>
      </c>
      <c r="L91" s="7" t="str">
        <f>IF($E91="","",
IF('Sales Volume'!$B$6="Customer name",SUMIFS(Data!$G:$G,Data!$B:$B,VOL!$E91,Data!$I:$I,"&gt;0",Data!$I:$I,"&lt;=13"),
IF('Sales Volume'!$B$6="Customer location",SUMIFS(Data!$G:$G,Data!$C:$C,VOL!$E91,Data!$I:$I,"&gt;0",Data!$I:$I,"&lt;=13"),
IF('Sales Volume'!$B$6="Product type",SUMIFS(Data!$G:$G,Data!$F:$F,VOL!$E91,Data!$I:$I,"&gt;0",Data!$I:$I,"&lt;=13"),
""))))</f>
        <v/>
      </c>
      <c r="M91" s="7" t="str">
        <f>IF($E91="","",
IF('Sales Volume'!$B$6="Customer name",SUMIFS(Data!$G:$G,Data!$B:$B,VOL!$E91,Data!$I:$I,"&gt;52",Data!$I:$I,"&lt;=65"),
IF('Sales Volume'!$B$6="Customer location",SUMIFS(Data!$G:$G,Data!$C:$C,VOL!$E91,Data!$I:$I,"&gt;52",Data!$I:$I,"&lt;=65"),
IF('Sales Volume'!$B$6="Product type",SUMIFS(Data!$G:$G,Data!$F:$F,VOL!$E91,Data!$I:$I,"&gt;52",Data!$I:$I,"&lt;=65"),
""))))</f>
        <v/>
      </c>
      <c r="O91" s="7" t="str">
        <f>IF($E91="","",
IF('Sales Volume'!$B$6="Customer name",SUMIFS(Data!$G:$G,Data!$B:$B,VOL!$E91,Data!$I:$I,"&gt;0",Data!$I:$I,"&lt;=52"),
IF('Sales Volume'!$B$6="Customer location",SUMIFS(Data!$G:$G,Data!$C:$C,VOL!$E91,Data!$I:$I,"&gt;0",Data!$I:$I,"&lt;=52"),
IF('Sales Volume'!$B$6="Product type",SUMIFS(Data!$G:$G,Data!$F:$F,VOL!$E91,Data!$I:$I,"&gt;0",Data!$I:$I,"&lt;=52"),
""))))</f>
        <v/>
      </c>
      <c r="P91" s="7" t="str">
        <f>IF($E91="","",
IF('Sales Volume'!$B$6="Customer name",SUMIFS(Data!$G:$G,Data!$B:$B,VOL!$E91,Data!$I:$I,"&gt;52",Data!$I:$I,"&lt;=104"),
IF('Sales Volume'!$B$6="Customer location",SUMIFS(Data!$G:$G,Data!$C:$C,VOL!$E91,Data!$I:$I,"&gt;52",Data!$I:$I,"&lt;=104"),
IF('Sales Volume'!$B$6="Product type",SUMIFS(Data!$G:$G,Data!$F:$F,VOL!$E91,Data!$I:$I,"&gt;52",Data!$I:$I,"&lt;=104"),
""))))</f>
        <v/>
      </c>
    </row>
    <row r="92" spans="1:16" x14ac:dyDescent="0.35">
      <c r="A92" s="8" t="str">
        <f>IFERROR(_xlfn.RANK.EQ(F92,$F$3:$F$150,0)+COUNTIF($F$3:F92,F92)-1,"")</f>
        <v/>
      </c>
      <c r="B92" s="8" t="str">
        <f>IFERROR(_xlfn.RANK.EQ(I92,$I$3:$I$150,0)+COUNTIF($I$3:I92,I92)-1,"")</f>
        <v/>
      </c>
      <c r="C92" s="8" t="str">
        <f>IFERROR(_xlfn.RANK.EQ(L92,$L$3:$L$150,0)+COUNTIF($L$3:L92,L92)-1,"")</f>
        <v/>
      </c>
      <c r="D92" s="8" t="str">
        <f>IFERROR(_xlfn.RANK.EQ(O92,$O$3:$O$150,0)+COUNTIF($O$3:O92,O92)-1,"")</f>
        <v/>
      </c>
      <c r="E92" t="str">
        <f xml:space="preserve">
IF('Pivot fields'!$B91="(blank)","",
IF('Sales Volume'!$B$6="Customer Name",IF(NOT(OR('Pivot fields'!$B91="(blank)",'Pivot fields'!$B91="")),'Pivot fields'!$B91,""),
IF('Sales Volume'!$B$6="Customer location",IF(NOT(OR('Pivot fields'!$D91="(blank)",'Pivot fields'!$D91="")),'Pivot fields'!$D91,""),
IF('Sales Volume'!$B$6="Product type",IF(NOT(OR('Pivot fields'!$F91="(blank)",'Pivot fields'!$F91="")),'Pivot fields'!$F91,""),
""))))</f>
        <v/>
      </c>
      <c r="F92" s="7" t="str">
        <f>IF($E92="","",
IF('Sales Volume'!$B$6="Customer name",SUMIFS(Data!$G:$G,Data!$B:$B,VOL!$E92,Data!$I:$I,1),
IF('Sales Volume'!$B$6="Customer location",SUMIFS(Data!$G:$G,Data!$C:$C,VOL!$E92,Data!$I:$I,1),
IF('Sales Volume'!$B$6="Product type",SUMIFS(Data!$G:$G,Data!$F:$F,VOL!$E92,Data!$I:$I,1),
""))))</f>
        <v/>
      </c>
      <c r="G92" s="7" t="str">
        <f>IF($E92="","",
IF('Sales Volume'!$B$6="Customer name",SUMIFS(Data!$G:$G,Data!$B:$B,VOL!$E92,Data!$I:$I,53),
IF('Sales Volume'!$B$6="Customer location",SUMIFS(Data!$G:$G,Data!$C:$C,VOL!$E92,Data!$I:$I,53),
IF('Sales Volume'!$B$6="Product type",SUMIFS(Data!$G:$G,Data!$F:$F,VOL!$E92,Data!$I:$I,53),
""))))</f>
        <v/>
      </c>
      <c r="I92" s="7" t="str">
        <f>IF($E92="","",
IF('Sales Volume'!$B$6="Customer name",SUMIFS(Data!$G:$G,Data!$B:$B,VOL!$E92,Data!$I:$I,"&gt;0",Data!$I:$I,"&lt;=4"),
IF('Sales Volume'!$B$6="Customer location",SUMIFS(Data!$G:$G,Data!$C:$C,VOL!$E92,Data!$I:$I,"&gt;0",Data!$I:$I,"&lt;=4"),
IF('Sales Volume'!$B$6="Product type",SUMIFS(Data!$G:$G,Data!$F:$F,VOL!$E92,Data!$I:$I,"&gt;0",Data!$I:$I,"&lt;=4"),
""))))</f>
        <v/>
      </c>
      <c r="J92" s="7" t="str">
        <f>IF($E92="","",
IF('Sales Volume'!$B$6="Customer name",SUMIFS(Data!$G:$G,Data!$B:$B,VOL!$E92,Data!$I:$I,"&gt;52",Data!$I:$I,"&lt;=56"),
IF('Sales Volume'!$B$6="Customer location",SUMIFS(Data!$G:$G,Data!$C:$C,VOL!$E92,Data!$I:$I,"&gt;52",Data!$I:$I,"&lt;=56"),
IF('Sales Volume'!$B$6="Product type",SUMIFS(Data!$G:$G,Data!$F:$F,VOL!$E92,Data!$I:$I,"&gt;52",Data!$I:$I,"&lt;=56"),
""))))</f>
        <v/>
      </c>
      <c r="L92" s="7" t="str">
        <f>IF($E92="","",
IF('Sales Volume'!$B$6="Customer name",SUMIFS(Data!$G:$G,Data!$B:$B,VOL!$E92,Data!$I:$I,"&gt;0",Data!$I:$I,"&lt;=13"),
IF('Sales Volume'!$B$6="Customer location",SUMIFS(Data!$G:$G,Data!$C:$C,VOL!$E92,Data!$I:$I,"&gt;0",Data!$I:$I,"&lt;=13"),
IF('Sales Volume'!$B$6="Product type",SUMIFS(Data!$G:$G,Data!$F:$F,VOL!$E92,Data!$I:$I,"&gt;0",Data!$I:$I,"&lt;=13"),
""))))</f>
        <v/>
      </c>
      <c r="M92" s="7" t="str">
        <f>IF($E92="","",
IF('Sales Volume'!$B$6="Customer name",SUMIFS(Data!$G:$G,Data!$B:$B,VOL!$E92,Data!$I:$I,"&gt;52",Data!$I:$I,"&lt;=65"),
IF('Sales Volume'!$B$6="Customer location",SUMIFS(Data!$G:$G,Data!$C:$C,VOL!$E92,Data!$I:$I,"&gt;52",Data!$I:$I,"&lt;=65"),
IF('Sales Volume'!$B$6="Product type",SUMIFS(Data!$G:$G,Data!$F:$F,VOL!$E92,Data!$I:$I,"&gt;52",Data!$I:$I,"&lt;=65"),
""))))</f>
        <v/>
      </c>
      <c r="O92" s="7" t="str">
        <f>IF($E92="","",
IF('Sales Volume'!$B$6="Customer name",SUMIFS(Data!$G:$G,Data!$B:$B,VOL!$E92,Data!$I:$I,"&gt;0",Data!$I:$I,"&lt;=52"),
IF('Sales Volume'!$B$6="Customer location",SUMIFS(Data!$G:$G,Data!$C:$C,VOL!$E92,Data!$I:$I,"&gt;0",Data!$I:$I,"&lt;=52"),
IF('Sales Volume'!$B$6="Product type",SUMIFS(Data!$G:$G,Data!$F:$F,VOL!$E92,Data!$I:$I,"&gt;0",Data!$I:$I,"&lt;=52"),
""))))</f>
        <v/>
      </c>
      <c r="P92" s="7" t="str">
        <f>IF($E92="","",
IF('Sales Volume'!$B$6="Customer name",SUMIFS(Data!$G:$G,Data!$B:$B,VOL!$E92,Data!$I:$I,"&gt;52",Data!$I:$I,"&lt;=104"),
IF('Sales Volume'!$B$6="Customer location",SUMIFS(Data!$G:$G,Data!$C:$C,VOL!$E92,Data!$I:$I,"&gt;52",Data!$I:$I,"&lt;=104"),
IF('Sales Volume'!$B$6="Product type",SUMIFS(Data!$G:$G,Data!$F:$F,VOL!$E92,Data!$I:$I,"&gt;52",Data!$I:$I,"&lt;=104"),
""))))</f>
        <v/>
      </c>
    </row>
    <row r="93" spans="1:16" x14ac:dyDescent="0.35">
      <c r="A93" s="8" t="str">
        <f>IFERROR(_xlfn.RANK.EQ(F93,$F$3:$F$150,0)+COUNTIF($F$3:F93,F93)-1,"")</f>
        <v/>
      </c>
      <c r="B93" s="8" t="str">
        <f>IFERROR(_xlfn.RANK.EQ(I93,$I$3:$I$150,0)+COUNTIF($I$3:I93,I93)-1,"")</f>
        <v/>
      </c>
      <c r="C93" s="8" t="str">
        <f>IFERROR(_xlfn.RANK.EQ(L93,$L$3:$L$150,0)+COUNTIF($L$3:L93,L93)-1,"")</f>
        <v/>
      </c>
      <c r="D93" s="8" t="str">
        <f>IFERROR(_xlfn.RANK.EQ(O93,$O$3:$O$150,0)+COUNTIF($O$3:O93,O93)-1,"")</f>
        <v/>
      </c>
      <c r="E93" t="str">
        <f xml:space="preserve">
IF('Pivot fields'!$B92="(blank)","",
IF('Sales Volume'!$B$6="Customer Name",IF(NOT(OR('Pivot fields'!$B92="(blank)",'Pivot fields'!$B92="")),'Pivot fields'!$B92,""),
IF('Sales Volume'!$B$6="Customer location",IF(NOT(OR('Pivot fields'!$D92="(blank)",'Pivot fields'!$D92="")),'Pivot fields'!$D92,""),
IF('Sales Volume'!$B$6="Product type",IF(NOT(OR('Pivot fields'!$F92="(blank)",'Pivot fields'!$F92="")),'Pivot fields'!$F92,""),
""))))</f>
        <v/>
      </c>
      <c r="F93" s="7" t="str">
        <f>IF($E93="","",
IF('Sales Volume'!$B$6="Customer name",SUMIFS(Data!$G:$G,Data!$B:$B,VOL!$E93,Data!$I:$I,1),
IF('Sales Volume'!$B$6="Customer location",SUMIFS(Data!$G:$G,Data!$C:$C,VOL!$E93,Data!$I:$I,1),
IF('Sales Volume'!$B$6="Product type",SUMIFS(Data!$G:$G,Data!$F:$F,VOL!$E93,Data!$I:$I,1),
""))))</f>
        <v/>
      </c>
      <c r="G93" s="7" t="str">
        <f>IF($E93="","",
IF('Sales Volume'!$B$6="Customer name",SUMIFS(Data!$G:$G,Data!$B:$B,VOL!$E93,Data!$I:$I,53),
IF('Sales Volume'!$B$6="Customer location",SUMIFS(Data!$G:$G,Data!$C:$C,VOL!$E93,Data!$I:$I,53),
IF('Sales Volume'!$B$6="Product type",SUMIFS(Data!$G:$G,Data!$F:$F,VOL!$E93,Data!$I:$I,53),
""))))</f>
        <v/>
      </c>
      <c r="I93" s="7" t="str">
        <f>IF($E93="","",
IF('Sales Volume'!$B$6="Customer name",SUMIFS(Data!$G:$G,Data!$B:$B,VOL!$E93,Data!$I:$I,"&gt;0",Data!$I:$I,"&lt;=4"),
IF('Sales Volume'!$B$6="Customer location",SUMIFS(Data!$G:$G,Data!$C:$C,VOL!$E93,Data!$I:$I,"&gt;0",Data!$I:$I,"&lt;=4"),
IF('Sales Volume'!$B$6="Product type",SUMIFS(Data!$G:$G,Data!$F:$F,VOL!$E93,Data!$I:$I,"&gt;0",Data!$I:$I,"&lt;=4"),
""))))</f>
        <v/>
      </c>
      <c r="J93" s="7" t="str">
        <f>IF($E93="","",
IF('Sales Volume'!$B$6="Customer name",SUMIFS(Data!$G:$G,Data!$B:$B,VOL!$E93,Data!$I:$I,"&gt;52",Data!$I:$I,"&lt;=56"),
IF('Sales Volume'!$B$6="Customer location",SUMIFS(Data!$G:$G,Data!$C:$C,VOL!$E93,Data!$I:$I,"&gt;52",Data!$I:$I,"&lt;=56"),
IF('Sales Volume'!$B$6="Product type",SUMIFS(Data!$G:$G,Data!$F:$F,VOL!$E93,Data!$I:$I,"&gt;52",Data!$I:$I,"&lt;=56"),
""))))</f>
        <v/>
      </c>
      <c r="L93" s="7" t="str">
        <f>IF($E93="","",
IF('Sales Volume'!$B$6="Customer name",SUMIFS(Data!$G:$G,Data!$B:$B,VOL!$E93,Data!$I:$I,"&gt;0",Data!$I:$I,"&lt;=13"),
IF('Sales Volume'!$B$6="Customer location",SUMIFS(Data!$G:$G,Data!$C:$C,VOL!$E93,Data!$I:$I,"&gt;0",Data!$I:$I,"&lt;=13"),
IF('Sales Volume'!$B$6="Product type",SUMIFS(Data!$G:$G,Data!$F:$F,VOL!$E93,Data!$I:$I,"&gt;0",Data!$I:$I,"&lt;=13"),
""))))</f>
        <v/>
      </c>
      <c r="M93" s="7" t="str">
        <f>IF($E93="","",
IF('Sales Volume'!$B$6="Customer name",SUMIFS(Data!$G:$G,Data!$B:$B,VOL!$E93,Data!$I:$I,"&gt;52",Data!$I:$I,"&lt;=65"),
IF('Sales Volume'!$B$6="Customer location",SUMIFS(Data!$G:$G,Data!$C:$C,VOL!$E93,Data!$I:$I,"&gt;52",Data!$I:$I,"&lt;=65"),
IF('Sales Volume'!$B$6="Product type",SUMIFS(Data!$G:$G,Data!$F:$F,VOL!$E93,Data!$I:$I,"&gt;52",Data!$I:$I,"&lt;=65"),
""))))</f>
        <v/>
      </c>
      <c r="O93" s="7" t="str">
        <f>IF($E93="","",
IF('Sales Volume'!$B$6="Customer name",SUMIFS(Data!$G:$G,Data!$B:$B,VOL!$E93,Data!$I:$I,"&gt;0",Data!$I:$I,"&lt;=52"),
IF('Sales Volume'!$B$6="Customer location",SUMIFS(Data!$G:$G,Data!$C:$C,VOL!$E93,Data!$I:$I,"&gt;0",Data!$I:$I,"&lt;=52"),
IF('Sales Volume'!$B$6="Product type",SUMIFS(Data!$G:$G,Data!$F:$F,VOL!$E93,Data!$I:$I,"&gt;0",Data!$I:$I,"&lt;=52"),
""))))</f>
        <v/>
      </c>
      <c r="P93" s="7" t="str">
        <f>IF($E93="","",
IF('Sales Volume'!$B$6="Customer name",SUMIFS(Data!$G:$G,Data!$B:$B,VOL!$E93,Data!$I:$I,"&gt;52",Data!$I:$I,"&lt;=104"),
IF('Sales Volume'!$B$6="Customer location",SUMIFS(Data!$G:$G,Data!$C:$C,VOL!$E93,Data!$I:$I,"&gt;52",Data!$I:$I,"&lt;=104"),
IF('Sales Volume'!$B$6="Product type",SUMIFS(Data!$G:$G,Data!$F:$F,VOL!$E93,Data!$I:$I,"&gt;52",Data!$I:$I,"&lt;=104"),
""))))</f>
        <v/>
      </c>
    </row>
    <row r="94" spans="1:16" x14ac:dyDescent="0.35">
      <c r="A94" s="8" t="str">
        <f>IFERROR(_xlfn.RANK.EQ(F94,$F$3:$F$150,0)+COUNTIF($F$3:F94,F94)-1,"")</f>
        <v/>
      </c>
      <c r="B94" s="8" t="str">
        <f>IFERROR(_xlfn.RANK.EQ(I94,$I$3:$I$150,0)+COUNTIF($I$3:I94,I94)-1,"")</f>
        <v/>
      </c>
      <c r="C94" s="8" t="str">
        <f>IFERROR(_xlfn.RANK.EQ(L94,$L$3:$L$150,0)+COUNTIF($L$3:L94,L94)-1,"")</f>
        <v/>
      </c>
      <c r="D94" s="8" t="str">
        <f>IFERROR(_xlfn.RANK.EQ(O94,$O$3:$O$150,0)+COUNTIF($O$3:O94,O94)-1,"")</f>
        <v/>
      </c>
      <c r="E94" t="str">
        <f xml:space="preserve">
IF('Pivot fields'!$B93="(blank)","",
IF('Sales Volume'!$B$6="Customer Name",IF(NOT(OR('Pivot fields'!$B93="(blank)",'Pivot fields'!$B93="")),'Pivot fields'!$B93,""),
IF('Sales Volume'!$B$6="Customer location",IF(NOT(OR('Pivot fields'!$D93="(blank)",'Pivot fields'!$D93="")),'Pivot fields'!$D93,""),
IF('Sales Volume'!$B$6="Product type",IF(NOT(OR('Pivot fields'!$F93="(blank)",'Pivot fields'!$F93="")),'Pivot fields'!$F93,""),
""))))</f>
        <v/>
      </c>
      <c r="F94" s="7" t="str">
        <f>IF($E94="","",
IF('Sales Volume'!$B$6="Customer name",SUMIFS(Data!$G:$G,Data!$B:$B,VOL!$E94,Data!$I:$I,1),
IF('Sales Volume'!$B$6="Customer location",SUMIFS(Data!$G:$G,Data!$C:$C,VOL!$E94,Data!$I:$I,1),
IF('Sales Volume'!$B$6="Product type",SUMIFS(Data!$G:$G,Data!$F:$F,VOL!$E94,Data!$I:$I,1),
""))))</f>
        <v/>
      </c>
      <c r="G94" s="7" t="str">
        <f>IF($E94="","",
IF('Sales Volume'!$B$6="Customer name",SUMIFS(Data!$G:$G,Data!$B:$B,VOL!$E94,Data!$I:$I,53),
IF('Sales Volume'!$B$6="Customer location",SUMIFS(Data!$G:$G,Data!$C:$C,VOL!$E94,Data!$I:$I,53),
IF('Sales Volume'!$B$6="Product type",SUMIFS(Data!$G:$G,Data!$F:$F,VOL!$E94,Data!$I:$I,53),
""))))</f>
        <v/>
      </c>
      <c r="I94" s="7" t="str">
        <f>IF($E94="","",
IF('Sales Volume'!$B$6="Customer name",SUMIFS(Data!$G:$G,Data!$B:$B,VOL!$E94,Data!$I:$I,"&gt;0",Data!$I:$I,"&lt;=4"),
IF('Sales Volume'!$B$6="Customer location",SUMIFS(Data!$G:$G,Data!$C:$C,VOL!$E94,Data!$I:$I,"&gt;0",Data!$I:$I,"&lt;=4"),
IF('Sales Volume'!$B$6="Product type",SUMIFS(Data!$G:$G,Data!$F:$F,VOL!$E94,Data!$I:$I,"&gt;0",Data!$I:$I,"&lt;=4"),
""))))</f>
        <v/>
      </c>
      <c r="J94" s="7" t="str">
        <f>IF($E94="","",
IF('Sales Volume'!$B$6="Customer name",SUMIFS(Data!$G:$G,Data!$B:$B,VOL!$E94,Data!$I:$I,"&gt;52",Data!$I:$I,"&lt;=56"),
IF('Sales Volume'!$B$6="Customer location",SUMIFS(Data!$G:$G,Data!$C:$C,VOL!$E94,Data!$I:$I,"&gt;52",Data!$I:$I,"&lt;=56"),
IF('Sales Volume'!$B$6="Product type",SUMIFS(Data!$G:$G,Data!$F:$F,VOL!$E94,Data!$I:$I,"&gt;52",Data!$I:$I,"&lt;=56"),
""))))</f>
        <v/>
      </c>
      <c r="L94" s="7" t="str">
        <f>IF($E94="","",
IF('Sales Volume'!$B$6="Customer name",SUMIFS(Data!$G:$G,Data!$B:$B,VOL!$E94,Data!$I:$I,"&gt;0",Data!$I:$I,"&lt;=13"),
IF('Sales Volume'!$B$6="Customer location",SUMIFS(Data!$G:$G,Data!$C:$C,VOL!$E94,Data!$I:$I,"&gt;0",Data!$I:$I,"&lt;=13"),
IF('Sales Volume'!$B$6="Product type",SUMIFS(Data!$G:$G,Data!$F:$F,VOL!$E94,Data!$I:$I,"&gt;0",Data!$I:$I,"&lt;=13"),
""))))</f>
        <v/>
      </c>
      <c r="M94" s="7" t="str">
        <f>IF($E94="","",
IF('Sales Volume'!$B$6="Customer name",SUMIFS(Data!$G:$G,Data!$B:$B,VOL!$E94,Data!$I:$I,"&gt;52",Data!$I:$I,"&lt;=65"),
IF('Sales Volume'!$B$6="Customer location",SUMIFS(Data!$G:$G,Data!$C:$C,VOL!$E94,Data!$I:$I,"&gt;52",Data!$I:$I,"&lt;=65"),
IF('Sales Volume'!$B$6="Product type",SUMIFS(Data!$G:$G,Data!$F:$F,VOL!$E94,Data!$I:$I,"&gt;52",Data!$I:$I,"&lt;=65"),
""))))</f>
        <v/>
      </c>
      <c r="O94" s="7" t="str">
        <f>IF($E94="","",
IF('Sales Volume'!$B$6="Customer name",SUMIFS(Data!$G:$G,Data!$B:$B,VOL!$E94,Data!$I:$I,"&gt;0",Data!$I:$I,"&lt;=52"),
IF('Sales Volume'!$B$6="Customer location",SUMIFS(Data!$G:$G,Data!$C:$C,VOL!$E94,Data!$I:$I,"&gt;0",Data!$I:$I,"&lt;=52"),
IF('Sales Volume'!$B$6="Product type",SUMIFS(Data!$G:$G,Data!$F:$F,VOL!$E94,Data!$I:$I,"&gt;0",Data!$I:$I,"&lt;=52"),
""))))</f>
        <v/>
      </c>
      <c r="P94" s="7" t="str">
        <f>IF($E94="","",
IF('Sales Volume'!$B$6="Customer name",SUMIFS(Data!$G:$G,Data!$B:$B,VOL!$E94,Data!$I:$I,"&gt;52",Data!$I:$I,"&lt;=104"),
IF('Sales Volume'!$B$6="Customer location",SUMIFS(Data!$G:$G,Data!$C:$C,VOL!$E94,Data!$I:$I,"&gt;52",Data!$I:$I,"&lt;=104"),
IF('Sales Volume'!$B$6="Product type",SUMIFS(Data!$G:$G,Data!$F:$F,VOL!$E94,Data!$I:$I,"&gt;52",Data!$I:$I,"&lt;=104"),
""))))</f>
        <v/>
      </c>
    </row>
    <row r="95" spans="1:16" x14ac:dyDescent="0.35">
      <c r="A95" s="8" t="str">
        <f>IFERROR(_xlfn.RANK.EQ(F95,$F$3:$F$150,0)+COUNTIF($F$3:F95,F95)-1,"")</f>
        <v/>
      </c>
      <c r="B95" s="8" t="str">
        <f>IFERROR(_xlfn.RANK.EQ(I95,$I$3:$I$150,0)+COUNTIF($I$3:I95,I95)-1,"")</f>
        <v/>
      </c>
      <c r="C95" s="8" t="str">
        <f>IFERROR(_xlfn.RANK.EQ(L95,$L$3:$L$150,0)+COUNTIF($L$3:L95,L95)-1,"")</f>
        <v/>
      </c>
      <c r="D95" s="8" t="str">
        <f>IFERROR(_xlfn.RANK.EQ(O95,$O$3:$O$150,0)+COUNTIF($O$3:O95,O95)-1,"")</f>
        <v/>
      </c>
      <c r="E95" t="str">
        <f xml:space="preserve">
IF('Pivot fields'!$B94="(blank)","",
IF('Sales Volume'!$B$6="Customer Name",IF(NOT(OR('Pivot fields'!$B94="(blank)",'Pivot fields'!$B94="")),'Pivot fields'!$B94,""),
IF('Sales Volume'!$B$6="Customer location",IF(NOT(OR('Pivot fields'!$D94="(blank)",'Pivot fields'!$D94="")),'Pivot fields'!$D94,""),
IF('Sales Volume'!$B$6="Product type",IF(NOT(OR('Pivot fields'!$F94="(blank)",'Pivot fields'!$F94="")),'Pivot fields'!$F94,""),
""))))</f>
        <v/>
      </c>
      <c r="F95" s="7" t="str">
        <f>IF($E95="","",
IF('Sales Volume'!$B$6="Customer name",SUMIFS(Data!$G:$G,Data!$B:$B,VOL!$E95,Data!$I:$I,1),
IF('Sales Volume'!$B$6="Customer location",SUMIFS(Data!$G:$G,Data!$C:$C,VOL!$E95,Data!$I:$I,1),
IF('Sales Volume'!$B$6="Product type",SUMIFS(Data!$G:$G,Data!$F:$F,VOL!$E95,Data!$I:$I,1),
""))))</f>
        <v/>
      </c>
      <c r="G95" s="7" t="str">
        <f>IF($E95="","",
IF('Sales Volume'!$B$6="Customer name",SUMIFS(Data!$G:$G,Data!$B:$B,VOL!$E95,Data!$I:$I,53),
IF('Sales Volume'!$B$6="Customer location",SUMIFS(Data!$G:$G,Data!$C:$C,VOL!$E95,Data!$I:$I,53),
IF('Sales Volume'!$B$6="Product type",SUMIFS(Data!$G:$G,Data!$F:$F,VOL!$E95,Data!$I:$I,53),
""))))</f>
        <v/>
      </c>
      <c r="I95" s="7" t="str">
        <f>IF($E95="","",
IF('Sales Volume'!$B$6="Customer name",SUMIFS(Data!$G:$G,Data!$B:$B,VOL!$E95,Data!$I:$I,"&gt;0",Data!$I:$I,"&lt;=4"),
IF('Sales Volume'!$B$6="Customer location",SUMIFS(Data!$G:$G,Data!$C:$C,VOL!$E95,Data!$I:$I,"&gt;0",Data!$I:$I,"&lt;=4"),
IF('Sales Volume'!$B$6="Product type",SUMIFS(Data!$G:$G,Data!$F:$F,VOL!$E95,Data!$I:$I,"&gt;0",Data!$I:$I,"&lt;=4"),
""))))</f>
        <v/>
      </c>
      <c r="J95" s="7" t="str">
        <f>IF($E95="","",
IF('Sales Volume'!$B$6="Customer name",SUMIFS(Data!$G:$G,Data!$B:$B,VOL!$E95,Data!$I:$I,"&gt;52",Data!$I:$I,"&lt;=56"),
IF('Sales Volume'!$B$6="Customer location",SUMIFS(Data!$G:$G,Data!$C:$C,VOL!$E95,Data!$I:$I,"&gt;52",Data!$I:$I,"&lt;=56"),
IF('Sales Volume'!$B$6="Product type",SUMIFS(Data!$G:$G,Data!$F:$F,VOL!$E95,Data!$I:$I,"&gt;52",Data!$I:$I,"&lt;=56"),
""))))</f>
        <v/>
      </c>
      <c r="L95" s="7" t="str">
        <f>IF($E95="","",
IF('Sales Volume'!$B$6="Customer name",SUMIFS(Data!$G:$G,Data!$B:$B,VOL!$E95,Data!$I:$I,"&gt;0",Data!$I:$I,"&lt;=13"),
IF('Sales Volume'!$B$6="Customer location",SUMIFS(Data!$G:$G,Data!$C:$C,VOL!$E95,Data!$I:$I,"&gt;0",Data!$I:$I,"&lt;=13"),
IF('Sales Volume'!$B$6="Product type",SUMIFS(Data!$G:$G,Data!$F:$F,VOL!$E95,Data!$I:$I,"&gt;0",Data!$I:$I,"&lt;=13"),
""))))</f>
        <v/>
      </c>
      <c r="M95" s="7" t="str">
        <f>IF($E95="","",
IF('Sales Volume'!$B$6="Customer name",SUMIFS(Data!$G:$G,Data!$B:$B,VOL!$E95,Data!$I:$I,"&gt;52",Data!$I:$I,"&lt;=65"),
IF('Sales Volume'!$B$6="Customer location",SUMIFS(Data!$G:$G,Data!$C:$C,VOL!$E95,Data!$I:$I,"&gt;52",Data!$I:$I,"&lt;=65"),
IF('Sales Volume'!$B$6="Product type",SUMIFS(Data!$G:$G,Data!$F:$F,VOL!$E95,Data!$I:$I,"&gt;52",Data!$I:$I,"&lt;=65"),
""))))</f>
        <v/>
      </c>
      <c r="O95" s="7" t="str">
        <f>IF($E95="","",
IF('Sales Volume'!$B$6="Customer name",SUMIFS(Data!$G:$G,Data!$B:$B,VOL!$E95,Data!$I:$I,"&gt;0",Data!$I:$I,"&lt;=52"),
IF('Sales Volume'!$B$6="Customer location",SUMIFS(Data!$G:$G,Data!$C:$C,VOL!$E95,Data!$I:$I,"&gt;0",Data!$I:$I,"&lt;=52"),
IF('Sales Volume'!$B$6="Product type",SUMIFS(Data!$G:$G,Data!$F:$F,VOL!$E95,Data!$I:$I,"&gt;0",Data!$I:$I,"&lt;=52"),
""))))</f>
        <v/>
      </c>
      <c r="P95" s="7" t="str">
        <f>IF($E95="","",
IF('Sales Volume'!$B$6="Customer name",SUMIFS(Data!$G:$G,Data!$B:$B,VOL!$E95,Data!$I:$I,"&gt;52",Data!$I:$I,"&lt;=104"),
IF('Sales Volume'!$B$6="Customer location",SUMIFS(Data!$G:$G,Data!$C:$C,VOL!$E95,Data!$I:$I,"&gt;52",Data!$I:$I,"&lt;=104"),
IF('Sales Volume'!$B$6="Product type",SUMIFS(Data!$G:$G,Data!$F:$F,VOL!$E95,Data!$I:$I,"&gt;52",Data!$I:$I,"&lt;=104"),
""))))</f>
        <v/>
      </c>
    </row>
    <row r="96" spans="1:16" x14ac:dyDescent="0.35">
      <c r="A96" s="8" t="str">
        <f>IFERROR(_xlfn.RANK.EQ(F96,$F$3:$F$150,0)+COUNTIF($F$3:F96,F96)-1,"")</f>
        <v/>
      </c>
      <c r="B96" s="8" t="str">
        <f>IFERROR(_xlfn.RANK.EQ(I96,$I$3:$I$150,0)+COUNTIF($I$3:I96,I96)-1,"")</f>
        <v/>
      </c>
      <c r="C96" s="8" t="str">
        <f>IFERROR(_xlfn.RANK.EQ(L96,$L$3:$L$150,0)+COUNTIF($L$3:L96,L96)-1,"")</f>
        <v/>
      </c>
      <c r="D96" s="8" t="str">
        <f>IFERROR(_xlfn.RANK.EQ(O96,$O$3:$O$150,0)+COUNTIF($O$3:O96,O96)-1,"")</f>
        <v/>
      </c>
      <c r="E96" t="str">
        <f xml:space="preserve">
IF('Pivot fields'!$B95="(blank)","",
IF('Sales Volume'!$B$6="Customer Name",IF(NOT(OR('Pivot fields'!$B95="(blank)",'Pivot fields'!$B95="")),'Pivot fields'!$B95,""),
IF('Sales Volume'!$B$6="Customer location",IF(NOT(OR('Pivot fields'!$D95="(blank)",'Pivot fields'!$D95="")),'Pivot fields'!$D95,""),
IF('Sales Volume'!$B$6="Product type",IF(NOT(OR('Pivot fields'!$F95="(blank)",'Pivot fields'!$F95="")),'Pivot fields'!$F95,""),
""))))</f>
        <v/>
      </c>
      <c r="F96" s="7" t="str">
        <f>IF($E96="","",
IF('Sales Volume'!$B$6="Customer name",SUMIFS(Data!$G:$G,Data!$B:$B,VOL!$E96,Data!$I:$I,1),
IF('Sales Volume'!$B$6="Customer location",SUMIFS(Data!$G:$G,Data!$C:$C,VOL!$E96,Data!$I:$I,1),
IF('Sales Volume'!$B$6="Product type",SUMIFS(Data!$G:$G,Data!$F:$F,VOL!$E96,Data!$I:$I,1),
""))))</f>
        <v/>
      </c>
      <c r="G96" s="7" t="str">
        <f>IF($E96="","",
IF('Sales Volume'!$B$6="Customer name",SUMIFS(Data!$G:$G,Data!$B:$B,VOL!$E96,Data!$I:$I,53),
IF('Sales Volume'!$B$6="Customer location",SUMIFS(Data!$G:$G,Data!$C:$C,VOL!$E96,Data!$I:$I,53),
IF('Sales Volume'!$B$6="Product type",SUMIFS(Data!$G:$G,Data!$F:$F,VOL!$E96,Data!$I:$I,53),
""))))</f>
        <v/>
      </c>
      <c r="I96" s="7" t="str">
        <f>IF($E96="","",
IF('Sales Volume'!$B$6="Customer name",SUMIFS(Data!$G:$G,Data!$B:$B,VOL!$E96,Data!$I:$I,"&gt;0",Data!$I:$I,"&lt;=4"),
IF('Sales Volume'!$B$6="Customer location",SUMIFS(Data!$G:$G,Data!$C:$C,VOL!$E96,Data!$I:$I,"&gt;0",Data!$I:$I,"&lt;=4"),
IF('Sales Volume'!$B$6="Product type",SUMIFS(Data!$G:$G,Data!$F:$F,VOL!$E96,Data!$I:$I,"&gt;0",Data!$I:$I,"&lt;=4"),
""))))</f>
        <v/>
      </c>
      <c r="J96" s="7" t="str">
        <f>IF($E96="","",
IF('Sales Volume'!$B$6="Customer name",SUMIFS(Data!$G:$G,Data!$B:$B,VOL!$E96,Data!$I:$I,"&gt;52",Data!$I:$I,"&lt;=56"),
IF('Sales Volume'!$B$6="Customer location",SUMIFS(Data!$G:$G,Data!$C:$C,VOL!$E96,Data!$I:$I,"&gt;52",Data!$I:$I,"&lt;=56"),
IF('Sales Volume'!$B$6="Product type",SUMIFS(Data!$G:$G,Data!$F:$F,VOL!$E96,Data!$I:$I,"&gt;52",Data!$I:$I,"&lt;=56"),
""))))</f>
        <v/>
      </c>
      <c r="L96" s="7" t="str">
        <f>IF($E96="","",
IF('Sales Volume'!$B$6="Customer name",SUMIFS(Data!$G:$G,Data!$B:$B,VOL!$E96,Data!$I:$I,"&gt;0",Data!$I:$I,"&lt;=13"),
IF('Sales Volume'!$B$6="Customer location",SUMIFS(Data!$G:$G,Data!$C:$C,VOL!$E96,Data!$I:$I,"&gt;0",Data!$I:$I,"&lt;=13"),
IF('Sales Volume'!$B$6="Product type",SUMIFS(Data!$G:$G,Data!$F:$F,VOL!$E96,Data!$I:$I,"&gt;0",Data!$I:$I,"&lt;=13"),
""))))</f>
        <v/>
      </c>
      <c r="M96" s="7" t="str">
        <f>IF($E96="","",
IF('Sales Volume'!$B$6="Customer name",SUMIFS(Data!$G:$G,Data!$B:$B,VOL!$E96,Data!$I:$I,"&gt;52",Data!$I:$I,"&lt;=65"),
IF('Sales Volume'!$B$6="Customer location",SUMIFS(Data!$G:$G,Data!$C:$C,VOL!$E96,Data!$I:$I,"&gt;52",Data!$I:$I,"&lt;=65"),
IF('Sales Volume'!$B$6="Product type",SUMIFS(Data!$G:$G,Data!$F:$F,VOL!$E96,Data!$I:$I,"&gt;52",Data!$I:$I,"&lt;=65"),
""))))</f>
        <v/>
      </c>
      <c r="O96" s="7" t="str">
        <f>IF($E96="","",
IF('Sales Volume'!$B$6="Customer name",SUMIFS(Data!$G:$G,Data!$B:$B,VOL!$E96,Data!$I:$I,"&gt;0",Data!$I:$I,"&lt;=52"),
IF('Sales Volume'!$B$6="Customer location",SUMIFS(Data!$G:$G,Data!$C:$C,VOL!$E96,Data!$I:$I,"&gt;0",Data!$I:$I,"&lt;=52"),
IF('Sales Volume'!$B$6="Product type",SUMIFS(Data!$G:$G,Data!$F:$F,VOL!$E96,Data!$I:$I,"&gt;0",Data!$I:$I,"&lt;=52"),
""))))</f>
        <v/>
      </c>
      <c r="P96" s="7" t="str">
        <f>IF($E96="","",
IF('Sales Volume'!$B$6="Customer name",SUMIFS(Data!$G:$G,Data!$B:$B,VOL!$E96,Data!$I:$I,"&gt;52",Data!$I:$I,"&lt;=104"),
IF('Sales Volume'!$B$6="Customer location",SUMIFS(Data!$G:$G,Data!$C:$C,VOL!$E96,Data!$I:$I,"&gt;52",Data!$I:$I,"&lt;=104"),
IF('Sales Volume'!$B$6="Product type",SUMIFS(Data!$G:$G,Data!$F:$F,VOL!$E96,Data!$I:$I,"&gt;52",Data!$I:$I,"&lt;=104"),
""))))</f>
        <v/>
      </c>
    </row>
    <row r="97" spans="1:16" x14ac:dyDescent="0.35">
      <c r="A97" s="8" t="str">
        <f>IFERROR(_xlfn.RANK.EQ(F97,$F$3:$F$150,0)+COUNTIF($F$3:F97,F97)-1,"")</f>
        <v/>
      </c>
      <c r="B97" s="8" t="str">
        <f>IFERROR(_xlfn.RANK.EQ(I97,$I$3:$I$150,0)+COUNTIF($I$3:I97,I97)-1,"")</f>
        <v/>
      </c>
      <c r="C97" s="8" t="str">
        <f>IFERROR(_xlfn.RANK.EQ(L97,$L$3:$L$150,0)+COUNTIF($L$3:L97,L97)-1,"")</f>
        <v/>
      </c>
      <c r="D97" s="8" t="str">
        <f>IFERROR(_xlfn.RANK.EQ(O97,$O$3:$O$150,0)+COUNTIF($O$3:O97,O97)-1,"")</f>
        <v/>
      </c>
      <c r="E97" t="str">
        <f xml:space="preserve">
IF('Pivot fields'!$B96="(blank)","",
IF('Sales Volume'!$B$6="Customer Name",IF(NOT(OR('Pivot fields'!$B96="(blank)",'Pivot fields'!$B96="")),'Pivot fields'!$B96,""),
IF('Sales Volume'!$B$6="Customer location",IF(NOT(OR('Pivot fields'!$D96="(blank)",'Pivot fields'!$D96="")),'Pivot fields'!$D96,""),
IF('Sales Volume'!$B$6="Product type",IF(NOT(OR('Pivot fields'!$F96="(blank)",'Pivot fields'!$F96="")),'Pivot fields'!$F96,""),
""))))</f>
        <v/>
      </c>
      <c r="F97" s="7" t="str">
        <f>IF($E97="","",
IF('Sales Volume'!$B$6="Customer name",SUMIFS(Data!$G:$G,Data!$B:$B,VOL!$E97,Data!$I:$I,1),
IF('Sales Volume'!$B$6="Customer location",SUMIFS(Data!$G:$G,Data!$C:$C,VOL!$E97,Data!$I:$I,1),
IF('Sales Volume'!$B$6="Product type",SUMIFS(Data!$G:$G,Data!$F:$F,VOL!$E97,Data!$I:$I,1),
""))))</f>
        <v/>
      </c>
      <c r="G97" s="7" t="str">
        <f>IF($E97="","",
IF('Sales Volume'!$B$6="Customer name",SUMIFS(Data!$G:$G,Data!$B:$B,VOL!$E97,Data!$I:$I,53),
IF('Sales Volume'!$B$6="Customer location",SUMIFS(Data!$G:$G,Data!$C:$C,VOL!$E97,Data!$I:$I,53),
IF('Sales Volume'!$B$6="Product type",SUMIFS(Data!$G:$G,Data!$F:$F,VOL!$E97,Data!$I:$I,53),
""))))</f>
        <v/>
      </c>
      <c r="I97" s="7" t="str">
        <f>IF($E97="","",
IF('Sales Volume'!$B$6="Customer name",SUMIFS(Data!$G:$G,Data!$B:$B,VOL!$E97,Data!$I:$I,"&gt;0",Data!$I:$I,"&lt;=4"),
IF('Sales Volume'!$B$6="Customer location",SUMIFS(Data!$G:$G,Data!$C:$C,VOL!$E97,Data!$I:$I,"&gt;0",Data!$I:$I,"&lt;=4"),
IF('Sales Volume'!$B$6="Product type",SUMIFS(Data!$G:$G,Data!$F:$F,VOL!$E97,Data!$I:$I,"&gt;0",Data!$I:$I,"&lt;=4"),
""))))</f>
        <v/>
      </c>
      <c r="J97" s="7" t="str">
        <f>IF($E97="","",
IF('Sales Volume'!$B$6="Customer name",SUMIFS(Data!$G:$G,Data!$B:$B,VOL!$E97,Data!$I:$I,"&gt;52",Data!$I:$I,"&lt;=56"),
IF('Sales Volume'!$B$6="Customer location",SUMIFS(Data!$G:$G,Data!$C:$C,VOL!$E97,Data!$I:$I,"&gt;52",Data!$I:$I,"&lt;=56"),
IF('Sales Volume'!$B$6="Product type",SUMIFS(Data!$G:$G,Data!$F:$F,VOL!$E97,Data!$I:$I,"&gt;52",Data!$I:$I,"&lt;=56"),
""))))</f>
        <v/>
      </c>
      <c r="L97" s="7" t="str">
        <f>IF($E97="","",
IF('Sales Volume'!$B$6="Customer name",SUMIFS(Data!$G:$G,Data!$B:$B,VOL!$E97,Data!$I:$I,"&gt;0",Data!$I:$I,"&lt;=13"),
IF('Sales Volume'!$B$6="Customer location",SUMIFS(Data!$G:$G,Data!$C:$C,VOL!$E97,Data!$I:$I,"&gt;0",Data!$I:$I,"&lt;=13"),
IF('Sales Volume'!$B$6="Product type",SUMIFS(Data!$G:$G,Data!$F:$F,VOL!$E97,Data!$I:$I,"&gt;0",Data!$I:$I,"&lt;=13"),
""))))</f>
        <v/>
      </c>
      <c r="M97" s="7" t="str">
        <f>IF($E97="","",
IF('Sales Volume'!$B$6="Customer name",SUMIFS(Data!$G:$G,Data!$B:$B,VOL!$E97,Data!$I:$I,"&gt;52",Data!$I:$I,"&lt;=65"),
IF('Sales Volume'!$B$6="Customer location",SUMIFS(Data!$G:$G,Data!$C:$C,VOL!$E97,Data!$I:$I,"&gt;52",Data!$I:$I,"&lt;=65"),
IF('Sales Volume'!$B$6="Product type",SUMIFS(Data!$G:$G,Data!$F:$F,VOL!$E97,Data!$I:$I,"&gt;52",Data!$I:$I,"&lt;=65"),
""))))</f>
        <v/>
      </c>
      <c r="O97" s="7" t="str">
        <f>IF($E97="","",
IF('Sales Volume'!$B$6="Customer name",SUMIFS(Data!$G:$G,Data!$B:$B,VOL!$E97,Data!$I:$I,"&gt;0",Data!$I:$I,"&lt;=52"),
IF('Sales Volume'!$B$6="Customer location",SUMIFS(Data!$G:$G,Data!$C:$C,VOL!$E97,Data!$I:$I,"&gt;0",Data!$I:$I,"&lt;=52"),
IF('Sales Volume'!$B$6="Product type",SUMIFS(Data!$G:$G,Data!$F:$F,VOL!$E97,Data!$I:$I,"&gt;0",Data!$I:$I,"&lt;=52"),
""))))</f>
        <v/>
      </c>
      <c r="P97" s="7" t="str">
        <f>IF($E97="","",
IF('Sales Volume'!$B$6="Customer name",SUMIFS(Data!$G:$G,Data!$B:$B,VOL!$E97,Data!$I:$I,"&gt;52",Data!$I:$I,"&lt;=104"),
IF('Sales Volume'!$B$6="Customer location",SUMIFS(Data!$G:$G,Data!$C:$C,VOL!$E97,Data!$I:$I,"&gt;52",Data!$I:$I,"&lt;=104"),
IF('Sales Volume'!$B$6="Product type",SUMIFS(Data!$G:$G,Data!$F:$F,VOL!$E97,Data!$I:$I,"&gt;52",Data!$I:$I,"&lt;=104"),
""))))</f>
        <v/>
      </c>
    </row>
    <row r="98" spans="1:16" x14ac:dyDescent="0.35">
      <c r="A98" s="8" t="str">
        <f>IFERROR(_xlfn.RANK.EQ(F98,$F$3:$F$150,0)+COUNTIF($F$3:F98,F98)-1,"")</f>
        <v/>
      </c>
      <c r="B98" s="8" t="str">
        <f>IFERROR(_xlfn.RANK.EQ(I98,$I$3:$I$150,0)+COUNTIF($I$3:I98,I98)-1,"")</f>
        <v/>
      </c>
      <c r="C98" s="8" t="str">
        <f>IFERROR(_xlfn.RANK.EQ(L98,$L$3:$L$150,0)+COUNTIF($L$3:L98,L98)-1,"")</f>
        <v/>
      </c>
      <c r="D98" s="8" t="str">
        <f>IFERROR(_xlfn.RANK.EQ(O98,$O$3:$O$150,0)+COUNTIF($O$3:O98,O98)-1,"")</f>
        <v/>
      </c>
      <c r="E98" t="str">
        <f xml:space="preserve">
IF('Pivot fields'!$B97="(blank)","",
IF('Sales Volume'!$B$6="Customer Name",IF(NOT(OR('Pivot fields'!$B97="(blank)",'Pivot fields'!$B97="")),'Pivot fields'!$B97,""),
IF('Sales Volume'!$B$6="Customer location",IF(NOT(OR('Pivot fields'!$D97="(blank)",'Pivot fields'!$D97="")),'Pivot fields'!$D97,""),
IF('Sales Volume'!$B$6="Product type",IF(NOT(OR('Pivot fields'!$F97="(blank)",'Pivot fields'!$F97="")),'Pivot fields'!$F97,""),
""))))</f>
        <v/>
      </c>
      <c r="F98" s="7" t="str">
        <f>IF($E98="","",
IF('Sales Volume'!$B$6="Customer name",SUMIFS(Data!$G:$G,Data!$B:$B,VOL!$E98,Data!$I:$I,1),
IF('Sales Volume'!$B$6="Customer location",SUMIFS(Data!$G:$G,Data!$C:$C,VOL!$E98,Data!$I:$I,1),
IF('Sales Volume'!$B$6="Product type",SUMIFS(Data!$G:$G,Data!$F:$F,VOL!$E98,Data!$I:$I,1),
""))))</f>
        <v/>
      </c>
      <c r="G98" s="7" t="str">
        <f>IF($E98="","",
IF('Sales Volume'!$B$6="Customer name",SUMIFS(Data!$G:$G,Data!$B:$B,VOL!$E98,Data!$I:$I,53),
IF('Sales Volume'!$B$6="Customer location",SUMIFS(Data!$G:$G,Data!$C:$C,VOL!$E98,Data!$I:$I,53),
IF('Sales Volume'!$B$6="Product type",SUMIFS(Data!$G:$G,Data!$F:$F,VOL!$E98,Data!$I:$I,53),
""))))</f>
        <v/>
      </c>
      <c r="I98" s="7" t="str">
        <f>IF($E98="","",
IF('Sales Volume'!$B$6="Customer name",SUMIFS(Data!$G:$G,Data!$B:$B,VOL!$E98,Data!$I:$I,"&gt;0",Data!$I:$I,"&lt;=4"),
IF('Sales Volume'!$B$6="Customer location",SUMIFS(Data!$G:$G,Data!$C:$C,VOL!$E98,Data!$I:$I,"&gt;0",Data!$I:$I,"&lt;=4"),
IF('Sales Volume'!$B$6="Product type",SUMIFS(Data!$G:$G,Data!$F:$F,VOL!$E98,Data!$I:$I,"&gt;0",Data!$I:$I,"&lt;=4"),
""))))</f>
        <v/>
      </c>
      <c r="J98" s="7" t="str">
        <f>IF($E98="","",
IF('Sales Volume'!$B$6="Customer name",SUMIFS(Data!$G:$G,Data!$B:$B,VOL!$E98,Data!$I:$I,"&gt;52",Data!$I:$I,"&lt;=56"),
IF('Sales Volume'!$B$6="Customer location",SUMIFS(Data!$G:$G,Data!$C:$C,VOL!$E98,Data!$I:$I,"&gt;52",Data!$I:$I,"&lt;=56"),
IF('Sales Volume'!$B$6="Product type",SUMIFS(Data!$G:$G,Data!$F:$F,VOL!$E98,Data!$I:$I,"&gt;52",Data!$I:$I,"&lt;=56"),
""))))</f>
        <v/>
      </c>
      <c r="L98" s="7" t="str">
        <f>IF($E98="","",
IF('Sales Volume'!$B$6="Customer name",SUMIFS(Data!$G:$G,Data!$B:$B,VOL!$E98,Data!$I:$I,"&gt;0",Data!$I:$I,"&lt;=13"),
IF('Sales Volume'!$B$6="Customer location",SUMIFS(Data!$G:$G,Data!$C:$C,VOL!$E98,Data!$I:$I,"&gt;0",Data!$I:$I,"&lt;=13"),
IF('Sales Volume'!$B$6="Product type",SUMIFS(Data!$G:$G,Data!$F:$F,VOL!$E98,Data!$I:$I,"&gt;0",Data!$I:$I,"&lt;=13"),
""))))</f>
        <v/>
      </c>
      <c r="M98" s="7" t="str">
        <f>IF($E98="","",
IF('Sales Volume'!$B$6="Customer name",SUMIFS(Data!$G:$G,Data!$B:$B,VOL!$E98,Data!$I:$I,"&gt;52",Data!$I:$I,"&lt;=65"),
IF('Sales Volume'!$B$6="Customer location",SUMIFS(Data!$G:$G,Data!$C:$C,VOL!$E98,Data!$I:$I,"&gt;52",Data!$I:$I,"&lt;=65"),
IF('Sales Volume'!$B$6="Product type",SUMIFS(Data!$G:$G,Data!$F:$F,VOL!$E98,Data!$I:$I,"&gt;52",Data!$I:$I,"&lt;=65"),
""))))</f>
        <v/>
      </c>
      <c r="O98" s="7" t="str">
        <f>IF($E98="","",
IF('Sales Volume'!$B$6="Customer name",SUMIFS(Data!$G:$G,Data!$B:$B,VOL!$E98,Data!$I:$I,"&gt;0",Data!$I:$I,"&lt;=52"),
IF('Sales Volume'!$B$6="Customer location",SUMIFS(Data!$G:$G,Data!$C:$C,VOL!$E98,Data!$I:$I,"&gt;0",Data!$I:$I,"&lt;=52"),
IF('Sales Volume'!$B$6="Product type",SUMIFS(Data!$G:$G,Data!$F:$F,VOL!$E98,Data!$I:$I,"&gt;0",Data!$I:$I,"&lt;=52"),
""))))</f>
        <v/>
      </c>
      <c r="P98" s="7" t="str">
        <f>IF($E98="","",
IF('Sales Volume'!$B$6="Customer name",SUMIFS(Data!$G:$G,Data!$B:$B,VOL!$E98,Data!$I:$I,"&gt;52",Data!$I:$I,"&lt;=104"),
IF('Sales Volume'!$B$6="Customer location",SUMIFS(Data!$G:$G,Data!$C:$C,VOL!$E98,Data!$I:$I,"&gt;52",Data!$I:$I,"&lt;=104"),
IF('Sales Volume'!$B$6="Product type",SUMIFS(Data!$G:$G,Data!$F:$F,VOL!$E98,Data!$I:$I,"&gt;52",Data!$I:$I,"&lt;=104"),
""))))</f>
        <v/>
      </c>
    </row>
    <row r="99" spans="1:16" x14ac:dyDescent="0.35">
      <c r="A99" s="8" t="str">
        <f>IFERROR(_xlfn.RANK.EQ(F99,$F$3:$F$150,0)+COUNTIF($F$3:F99,F99)-1,"")</f>
        <v/>
      </c>
      <c r="B99" s="8" t="str">
        <f>IFERROR(_xlfn.RANK.EQ(I99,$I$3:$I$150,0)+COUNTIF($I$3:I99,I99)-1,"")</f>
        <v/>
      </c>
      <c r="C99" s="8" t="str">
        <f>IFERROR(_xlfn.RANK.EQ(L99,$L$3:$L$150,0)+COUNTIF($L$3:L99,L99)-1,"")</f>
        <v/>
      </c>
      <c r="D99" s="8" t="str">
        <f>IFERROR(_xlfn.RANK.EQ(O99,$O$3:$O$150,0)+COUNTIF($O$3:O99,O99)-1,"")</f>
        <v/>
      </c>
      <c r="E99" t="str">
        <f xml:space="preserve">
IF('Pivot fields'!$B98="(blank)","",
IF('Sales Volume'!$B$6="Customer Name",IF(NOT(OR('Pivot fields'!$B98="(blank)",'Pivot fields'!$B98="")),'Pivot fields'!$B98,""),
IF('Sales Volume'!$B$6="Customer location",IF(NOT(OR('Pivot fields'!$D98="(blank)",'Pivot fields'!$D98="")),'Pivot fields'!$D98,""),
IF('Sales Volume'!$B$6="Product type",IF(NOT(OR('Pivot fields'!$F98="(blank)",'Pivot fields'!$F98="")),'Pivot fields'!$F98,""),
""))))</f>
        <v/>
      </c>
      <c r="F99" s="7" t="str">
        <f>IF($E99="","",
IF('Sales Volume'!$B$6="Customer name",SUMIFS(Data!$G:$G,Data!$B:$B,VOL!$E99,Data!$I:$I,1),
IF('Sales Volume'!$B$6="Customer location",SUMIFS(Data!$G:$G,Data!$C:$C,VOL!$E99,Data!$I:$I,1),
IF('Sales Volume'!$B$6="Product type",SUMIFS(Data!$G:$G,Data!$F:$F,VOL!$E99,Data!$I:$I,1),
""))))</f>
        <v/>
      </c>
      <c r="G99" s="7" t="str">
        <f>IF($E99="","",
IF('Sales Volume'!$B$6="Customer name",SUMIFS(Data!$G:$G,Data!$B:$B,VOL!$E99,Data!$I:$I,53),
IF('Sales Volume'!$B$6="Customer location",SUMIFS(Data!$G:$G,Data!$C:$C,VOL!$E99,Data!$I:$I,53),
IF('Sales Volume'!$B$6="Product type",SUMIFS(Data!$G:$G,Data!$F:$F,VOL!$E99,Data!$I:$I,53),
""))))</f>
        <v/>
      </c>
      <c r="I99" s="7" t="str">
        <f>IF($E99="","",
IF('Sales Volume'!$B$6="Customer name",SUMIFS(Data!$G:$G,Data!$B:$B,VOL!$E99,Data!$I:$I,"&gt;0",Data!$I:$I,"&lt;=4"),
IF('Sales Volume'!$B$6="Customer location",SUMIFS(Data!$G:$G,Data!$C:$C,VOL!$E99,Data!$I:$I,"&gt;0",Data!$I:$I,"&lt;=4"),
IF('Sales Volume'!$B$6="Product type",SUMIFS(Data!$G:$G,Data!$F:$F,VOL!$E99,Data!$I:$I,"&gt;0",Data!$I:$I,"&lt;=4"),
""))))</f>
        <v/>
      </c>
      <c r="J99" s="7" t="str">
        <f>IF($E99="","",
IF('Sales Volume'!$B$6="Customer name",SUMIFS(Data!$G:$G,Data!$B:$B,VOL!$E99,Data!$I:$I,"&gt;52",Data!$I:$I,"&lt;=56"),
IF('Sales Volume'!$B$6="Customer location",SUMIFS(Data!$G:$G,Data!$C:$C,VOL!$E99,Data!$I:$I,"&gt;52",Data!$I:$I,"&lt;=56"),
IF('Sales Volume'!$B$6="Product type",SUMIFS(Data!$G:$G,Data!$F:$F,VOL!$E99,Data!$I:$I,"&gt;52",Data!$I:$I,"&lt;=56"),
""))))</f>
        <v/>
      </c>
      <c r="L99" s="7" t="str">
        <f>IF($E99="","",
IF('Sales Volume'!$B$6="Customer name",SUMIFS(Data!$G:$G,Data!$B:$B,VOL!$E99,Data!$I:$I,"&gt;0",Data!$I:$I,"&lt;=13"),
IF('Sales Volume'!$B$6="Customer location",SUMIFS(Data!$G:$G,Data!$C:$C,VOL!$E99,Data!$I:$I,"&gt;0",Data!$I:$I,"&lt;=13"),
IF('Sales Volume'!$B$6="Product type",SUMIFS(Data!$G:$G,Data!$F:$F,VOL!$E99,Data!$I:$I,"&gt;0",Data!$I:$I,"&lt;=13"),
""))))</f>
        <v/>
      </c>
      <c r="M99" s="7" t="str">
        <f>IF($E99="","",
IF('Sales Volume'!$B$6="Customer name",SUMIFS(Data!$G:$G,Data!$B:$B,VOL!$E99,Data!$I:$I,"&gt;52",Data!$I:$I,"&lt;=65"),
IF('Sales Volume'!$B$6="Customer location",SUMIFS(Data!$G:$G,Data!$C:$C,VOL!$E99,Data!$I:$I,"&gt;52",Data!$I:$I,"&lt;=65"),
IF('Sales Volume'!$B$6="Product type",SUMIFS(Data!$G:$G,Data!$F:$F,VOL!$E99,Data!$I:$I,"&gt;52",Data!$I:$I,"&lt;=65"),
""))))</f>
        <v/>
      </c>
      <c r="O99" s="7" t="str">
        <f>IF($E99="","",
IF('Sales Volume'!$B$6="Customer name",SUMIFS(Data!$G:$G,Data!$B:$B,VOL!$E99,Data!$I:$I,"&gt;0",Data!$I:$I,"&lt;=52"),
IF('Sales Volume'!$B$6="Customer location",SUMIFS(Data!$G:$G,Data!$C:$C,VOL!$E99,Data!$I:$I,"&gt;0",Data!$I:$I,"&lt;=52"),
IF('Sales Volume'!$B$6="Product type",SUMIFS(Data!$G:$G,Data!$F:$F,VOL!$E99,Data!$I:$I,"&gt;0",Data!$I:$I,"&lt;=52"),
""))))</f>
        <v/>
      </c>
      <c r="P99" s="7" t="str">
        <f>IF($E99="","",
IF('Sales Volume'!$B$6="Customer name",SUMIFS(Data!$G:$G,Data!$B:$B,VOL!$E99,Data!$I:$I,"&gt;52",Data!$I:$I,"&lt;=104"),
IF('Sales Volume'!$B$6="Customer location",SUMIFS(Data!$G:$G,Data!$C:$C,VOL!$E99,Data!$I:$I,"&gt;52",Data!$I:$I,"&lt;=104"),
IF('Sales Volume'!$B$6="Product type",SUMIFS(Data!$G:$G,Data!$F:$F,VOL!$E99,Data!$I:$I,"&gt;52",Data!$I:$I,"&lt;=104"),
""))))</f>
        <v/>
      </c>
    </row>
    <row r="100" spans="1:16" x14ac:dyDescent="0.35">
      <c r="A100" s="8" t="str">
        <f>IFERROR(_xlfn.RANK.EQ(F100,$F$3:$F$150,0)+COUNTIF($F$3:F100,F100)-1,"")</f>
        <v/>
      </c>
      <c r="B100" s="8" t="str">
        <f>IFERROR(_xlfn.RANK.EQ(I100,$I$3:$I$150,0)+COUNTIF($I$3:I100,I100)-1,"")</f>
        <v/>
      </c>
      <c r="C100" s="8" t="str">
        <f>IFERROR(_xlfn.RANK.EQ(L100,$L$3:$L$150,0)+COUNTIF($L$3:L100,L100)-1,"")</f>
        <v/>
      </c>
      <c r="D100" s="8" t="str">
        <f>IFERROR(_xlfn.RANK.EQ(O100,$O$3:$O$150,0)+COUNTIF($O$3:O100,O100)-1,"")</f>
        <v/>
      </c>
      <c r="E100" t="str">
        <f xml:space="preserve">
IF('Pivot fields'!$B99="(blank)","",
IF('Sales Volume'!$B$6="Customer Name",IF(NOT(OR('Pivot fields'!$B99="(blank)",'Pivot fields'!$B99="")),'Pivot fields'!$B99,""),
IF('Sales Volume'!$B$6="Customer location",IF(NOT(OR('Pivot fields'!$D99="(blank)",'Pivot fields'!$D99="")),'Pivot fields'!$D99,""),
IF('Sales Volume'!$B$6="Product type",IF(NOT(OR('Pivot fields'!$F99="(blank)",'Pivot fields'!$F99="")),'Pivot fields'!$F99,""),
""))))</f>
        <v/>
      </c>
      <c r="F100" s="7" t="str">
        <f>IF($E100="","",
IF('Sales Volume'!$B$6="Customer name",SUMIFS(Data!$G:$G,Data!$B:$B,VOL!$E100,Data!$I:$I,1),
IF('Sales Volume'!$B$6="Customer location",SUMIFS(Data!$G:$G,Data!$C:$C,VOL!$E100,Data!$I:$I,1),
IF('Sales Volume'!$B$6="Product type",SUMIFS(Data!$G:$G,Data!$F:$F,VOL!$E100,Data!$I:$I,1),
""))))</f>
        <v/>
      </c>
      <c r="G100" s="7" t="str">
        <f>IF($E100="","",
IF('Sales Volume'!$B$6="Customer name",SUMIFS(Data!$G:$G,Data!$B:$B,VOL!$E100,Data!$I:$I,53),
IF('Sales Volume'!$B$6="Customer location",SUMIFS(Data!$G:$G,Data!$C:$C,VOL!$E100,Data!$I:$I,53),
IF('Sales Volume'!$B$6="Product type",SUMIFS(Data!$G:$G,Data!$F:$F,VOL!$E100,Data!$I:$I,53),
""))))</f>
        <v/>
      </c>
      <c r="I100" s="7" t="str">
        <f>IF($E100="","",
IF('Sales Volume'!$B$6="Customer name",SUMIFS(Data!$G:$G,Data!$B:$B,VOL!$E100,Data!$I:$I,"&gt;0",Data!$I:$I,"&lt;=4"),
IF('Sales Volume'!$B$6="Customer location",SUMIFS(Data!$G:$G,Data!$C:$C,VOL!$E100,Data!$I:$I,"&gt;0",Data!$I:$I,"&lt;=4"),
IF('Sales Volume'!$B$6="Product type",SUMIFS(Data!$G:$G,Data!$F:$F,VOL!$E100,Data!$I:$I,"&gt;0",Data!$I:$I,"&lt;=4"),
""))))</f>
        <v/>
      </c>
      <c r="J100" s="7" t="str">
        <f>IF($E100="","",
IF('Sales Volume'!$B$6="Customer name",SUMIFS(Data!$G:$G,Data!$B:$B,VOL!$E100,Data!$I:$I,"&gt;52",Data!$I:$I,"&lt;=56"),
IF('Sales Volume'!$B$6="Customer location",SUMIFS(Data!$G:$G,Data!$C:$C,VOL!$E100,Data!$I:$I,"&gt;52",Data!$I:$I,"&lt;=56"),
IF('Sales Volume'!$B$6="Product type",SUMIFS(Data!$G:$G,Data!$F:$F,VOL!$E100,Data!$I:$I,"&gt;52",Data!$I:$I,"&lt;=56"),
""))))</f>
        <v/>
      </c>
      <c r="L100" s="7" t="str">
        <f>IF($E100="","",
IF('Sales Volume'!$B$6="Customer name",SUMIFS(Data!$G:$G,Data!$B:$B,VOL!$E100,Data!$I:$I,"&gt;0",Data!$I:$I,"&lt;=13"),
IF('Sales Volume'!$B$6="Customer location",SUMIFS(Data!$G:$G,Data!$C:$C,VOL!$E100,Data!$I:$I,"&gt;0",Data!$I:$I,"&lt;=13"),
IF('Sales Volume'!$B$6="Product type",SUMIFS(Data!$G:$G,Data!$F:$F,VOL!$E100,Data!$I:$I,"&gt;0",Data!$I:$I,"&lt;=13"),
""))))</f>
        <v/>
      </c>
      <c r="M100" s="7" t="str">
        <f>IF($E100="","",
IF('Sales Volume'!$B$6="Customer name",SUMIFS(Data!$G:$G,Data!$B:$B,VOL!$E100,Data!$I:$I,"&gt;52",Data!$I:$I,"&lt;=65"),
IF('Sales Volume'!$B$6="Customer location",SUMIFS(Data!$G:$G,Data!$C:$C,VOL!$E100,Data!$I:$I,"&gt;52",Data!$I:$I,"&lt;=65"),
IF('Sales Volume'!$B$6="Product type",SUMIFS(Data!$G:$G,Data!$F:$F,VOL!$E100,Data!$I:$I,"&gt;52",Data!$I:$I,"&lt;=65"),
""))))</f>
        <v/>
      </c>
      <c r="O100" s="7" t="str">
        <f>IF($E100="","",
IF('Sales Volume'!$B$6="Customer name",SUMIFS(Data!$G:$G,Data!$B:$B,VOL!$E100,Data!$I:$I,"&gt;0",Data!$I:$I,"&lt;=52"),
IF('Sales Volume'!$B$6="Customer location",SUMIFS(Data!$G:$G,Data!$C:$C,VOL!$E100,Data!$I:$I,"&gt;0",Data!$I:$I,"&lt;=52"),
IF('Sales Volume'!$B$6="Product type",SUMIFS(Data!$G:$G,Data!$F:$F,VOL!$E100,Data!$I:$I,"&gt;0",Data!$I:$I,"&lt;=52"),
""))))</f>
        <v/>
      </c>
      <c r="P100" s="7" t="str">
        <f>IF($E100="","",
IF('Sales Volume'!$B$6="Customer name",SUMIFS(Data!$G:$G,Data!$B:$B,VOL!$E100,Data!$I:$I,"&gt;52",Data!$I:$I,"&lt;=104"),
IF('Sales Volume'!$B$6="Customer location",SUMIFS(Data!$G:$G,Data!$C:$C,VOL!$E100,Data!$I:$I,"&gt;52",Data!$I:$I,"&lt;=104"),
IF('Sales Volume'!$B$6="Product type",SUMIFS(Data!$G:$G,Data!$F:$F,VOL!$E100,Data!$I:$I,"&gt;52",Data!$I:$I,"&lt;=104"),
""))))</f>
        <v/>
      </c>
    </row>
    <row r="101" spans="1:16" x14ac:dyDescent="0.35">
      <c r="A101" s="8" t="str">
        <f>IFERROR(_xlfn.RANK.EQ(F101,$F$3:$F$150,0)+COUNTIF($F$3:F101,F101)-1,"")</f>
        <v/>
      </c>
      <c r="B101" s="8" t="str">
        <f>IFERROR(_xlfn.RANK.EQ(I101,$I$3:$I$150,0)+COUNTIF($I$3:I101,I101)-1,"")</f>
        <v/>
      </c>
      <c r="C101" s="8" t="str">
        <f>IFERROR(_xlfn.RANK.EQ(L101,$L$3:$L$150,0)+COUNTIF($L$3:L101,L101)-1,"")</f>
        <v/>
      </c>
      <c r="D101" s="8" t="str">
        <f>IFERROR(_xlfn.RANK.EQ(O101,$O$3:$O$150,0)+COUNTIF($O$3:O101,O101)-1,"")</f>
        <v/>
      </c>
      <c r="E101" t="str">
        <f xml:space="preserve">
IF('Pivot fields'!$B100="(blank)","",
IF('Sales Volume'!$B$6="Customer Name",IF(NOT(OR('Pivot fields'!$B100="(blank)",'Pivot fields'!$B100="")),'Pivot fields'!$B100,""),
IF('Sales Volume'!$B$6="Customer location",IF(NOT(OR('Pivot fields'!$D100="(blank)",'Pivot fields'!$D100="")),'Pivot fields'!$D100,""),
IF('Sales Volume'!$B$6="Product type",IF(NOT(OR('Pivot fields'!$F100="(blank)",'Pivot fields'!$F100="")),'Pivot fields'!$F100,""),
""))))</f>
        <v/>
      </c>
      <c r="F101" s="7" t="str">
        <f>IF($E101="","",
IF('Sales Volume'!$B$6="Customer name",SUMIFS(Data!$G:$G,Data!$B:$B,VOL!$E101,Data!$I:$I,1),
IF('Sales Volume'!$B$6="Customer location",SUMIFS(Data!$G:$G,Data!$C:$C,VOL!$E101,Data!$I:$I,1),
IF('Sales Volume'!$B$6="Product type",SUMIFS(Data!$G:$G,Data!$F:$F,VOL!$E101,Data!$I:$I,1),
""))))</f>
        <v/>
      </c>
      <c r="G101" s="7" t="str">
        <f>IF($E101="","",
IF('Sales Volume'!$B$6="Customer name",SUMIFS(Data!$G:$G,Data!$B:$B,VOL!$E101,Data!$I:$I,53),
IF('Sales Volume'!$B$6="Customer location",SUMIFS(Data!$G:$G,Data!$C:$C,VOL!$E101,Data!$I:$I,53),
IF('Sales Volume'!$B$6="Product type",SUMIFS(Data!$G:$G,Data!$F:$F,VOL!$E101,Data!$I:$I,53),
""))))</f>
        <v/>
      </c>
      <c r="I101" s="7" t="str">
        <f>IF($E101="","",
IF('Sales Volume'!$B$6="Customer name",SUMIFS(Data!$G:$G,Data!$B:$B,VOL!$E101,Data!$I:$I,"&gt;0",Data!$I:$I,"&lt;=4"),
IF('Sales Volume'!$B$6="Customer location",SUMIFS(Data!$G:$G,Data!$C:$C,VOL!$E101,Data!$I:$I,"&gt;0",Data!$I:$I,"&lt;=4"),
IF('Sales Volume'!$B$6="Product type",SUMIFS(Data!$G:$G,Data!$F:$F,VOL!$E101,Data!$I:$I,"&gt;0",Data!$I:$I,"&lt;=4"),
""))))</f>
        <v/>
      </c>
      <c r="J101" s="7" t="str">
        <f>IF($E101="","",
IF('Sales Volume'!$B$6="Customer name",SUMIFS(Data!$G:$G,Data!$B:$B,VOL!$E101,Data!$I:$I,"&gt;52",Data!$I:$I,"&lt;=56"),
IF('Sales Volume'!$B$6="Customer location",SUMIFS(Data!$G:$G,Data!$C:$C,VOL!$E101,Data!$I:$I,"&gt;52",Data!$I:$I,"&lt;=56"),
IF('Sales Volume'!$B$6="Product type",SUMIFS(Data!$G:$G,Data!$F:$F,VOL!$E101,Data!$I:$I,"&gt;52",Data!$I:$I,"&lt;=56"),
""))))</f>
        <v/>
      </c>
      <c r="L101" s="7" t="str">
        <f>IF($E101="","",
IF('Sales Volume'!$B$6="Customer name",SUMIFS(Data!$G:$G,Data!$B:$B,VOL!$E101,Data!$I:$I,"&gt;0",Data!$I:$I,"&lt;=13"),
IF('Sales Volume'!$B$6="Customer location",SUMIFS(Data!$G:$G,Data!$C:$C,VOL!$E101,Data!$I:$I,"&gt;0",Data!$I:$I,"&lt;=13"),
IF('Sales Volume'!$B$6="Product type",SUMIFS(Data!$G:$G,Data!$F:$F,VOL!$E101,Data!$I:$I,"&gt;0",Data!$I:$I,"&lt;=13"),
""))))</f>
        <v/>
      </c>
      <c r="M101" s="7" t="str">
        <f>IF($E101="","",
IF('Sales Volume'!$B$6="Customer name",SUMIFS(Data!$G:$G,Data!$B:$B,VOL!$E101,Data!$I:$I,"&gt;52",Data!$I:$I,"&lt;=65"),
IF('Sales Volume'!$B$6="Customer location",SUMIFS(Data!$G:$G,Data!$C:$C,VOL!$E101,Data!$I:$I,"&gt;52",Data!$I:$I,"&lt;=65"),
IF('Sales Volume'!$B$6="Product type",SUMIFS(Data!$G:$G,Data!$F:$F,VOL!$E101,Data!$I:$I,"&gt;52",Data!$I:$I,"&lt;=65"),
""))))</f>
        <v/>
      </c>
      <c r="O101" s="7" t="str">
        <f>IF($E101="","",
IF('Sales Volume'!$B$6="Customer name",SUMIFS(Data!$G:$G,Data!$B:$B,VOL!$E101,Data!$I:$I,"&gt;0",Data!$I:$I,"&lt;=52"),
IF('Sales Volume'!$B$6="Customer location",SUMIFS(Data!$G:$G,Data!$C:$C,VOL!$E101,Data!$I:$I,"&gt;0",Data!$I:$I,"&lt;=52"),
IF('Sales Volume'!$B$6="Product type",SUMIFS(Data!$G:$G,Data!$F:$F,VOL!$E101,Data!$I:$I,"&gt;0",Data!$I:$I,"&lt;=52"),
""))))</f>
        <v/>
      </c>
      <c r="P101" s="7" t="str">
        <f>IF($E101="","",
IF('Sales Volume'!$B$6="Customer name",SUMIFS(Data!$G:$G,Data!$B:$B,VOL!$E101,Data!$I:$I,"&gt;52",Data!$I:$I,"&lt;=104"),
IF('Sales Volume'!$B$6="Customer location",SUMIFS(Data!$G:$G,Data!$C:$C,VOL!$E101,Data!$I:$I,"&gt;52",Data!$I:$I,"&lt;=104"),
IF('Sales Volume'!$B$6="Product type",SUMIFS(Data!$G:$G,Data!$F:$F,VOL!$E101,Data!$I:$I,"&gt;52",Data!$I:$I,"&lt;=104"),
""))))</f>
        <v/>
      </c>
    </row>
    <row r="102" spans="1:16" x14ac:dyDescent="0.35">
      <c r="A102" s="8" t="str">
        <f>IFERROR(_xlfn.RANK.EQ(F102,$F$3:$F$150,0)+COUNTIF($F$3:F102,F102)-1,"")</f>
        <v/>
      </c>
      <c r="B102" s="8" t="str">
        <f>IFERROR(_xlfn.RANK.EQ(I102,$I$3:$I$150,0)+COUNTIF($I$3:I102,I102)-1,"")</f>
        <v/>
      </c>
      <c r="C102" s="8" t="str">
        <f>IFERROR(_xlfn.RANK.EQ(L102,$L$3:$L$150,0)+COUNTIF($L$3:L102,L102)-1,"")</f>
        <v/>
      </c>
      <c r="D102" s="8" t="str">
        <f>IFERROR(_xlfn.RANK.EQ(O102,$O$3:$O$150,0)+COUNTIF($O$3:O102,O102)-1,"")</f>
        <v/>
      </c>
      <c r="E102" t="str">
        <f xml:space="preserve">
IF('Pivot fields'!$B101="(blank)","",
IF('Sales Volume'!$B$6="Customer Name",IF(NOT(OR('Pivot fields'!$B101="(blank)",'Pivot fields'!$B101="")),'Pivot fields'!$B101,""),
IF('Sales Volume'!$B$6="Customer location",IF(NOT(OR('Pivot fields'!$D101="(blank)",'Pivot fields'!$D101="")),'Pivot fields'!$D101,""),
IF('Sales Volume'!$B$6="Product type",IF(NOT(OR('Pivot fields'!$F101="(blank)",'Pivot fields'!$F101="")),'Pivot fields'!$F101,""),
""))))</f>
        <v/>
      </c>
      <c r="F102" s="7" t="str">
        <f>IF($E102="","",
IF('Sales Volume'!$B$6="Customer name",SUMIFS(Data!$G:$G,Data!$B:$B,VOL!$E102,Data!$I:$I,1),
IF('Sales Volume'!$B$6="Customer location",SUMIFS(Data!$G:$G,Data!$C:$C,VOL!$E102,Data!$I:$I,1),
IF('Sales Volume'!$B$6="Product type",SUMIFS(Data!$G:$G,Data!$F:$F,VOL!$E102,Data!$I:$I,1),
""))))</f>
        <v/>
      </c>
      <c r="G102" s="7" t="str">
        <f>IF($E102="","",
IF('Sales Volume'!$B$6="Customer name",SUMIFS(Data!$G:$G,Data!$B:$B,VOL!$E102,Data!$I:$I,53),
IF('Sales Volume'!$B$6="Customer location",SUMIFS(Data!$G:$G,Data!$C:$C,VOL!$E102,Data!$I:$I,53),
IF('Sales Volume'!$B$6="Product type",SUMIFS(Data!$G:$G,Data!$F:$F,VOL!$E102,Data!$I:$I,53),
""))))</f>
        <v/>
      </c>
      <c r="I102" s="7" t="str">
        <f>IF($E102="","",
IF('Sales Volume'!$B$6="Customer name",SUMIFS(Data!$G:$G,Data!$B:$B,VOL!$E102,Data!$I:$I,"&gt;0",Data!$I:$I,"&lt;=4"),
IF('Sales Volume'!$B$6="Customer location",SUMIFS(Data!$G:$G,Data!$C:$C,VOL!$E102,Data!$I:$I,"&gt;0",Data!$I:$I,"&lt;=4"),
IF('Sales Volume'!$B$6="Product type",SUMIFS(Data!$G:$G,Data!$F:$F,VOL!$E102,Data!$I:$I,"&gt;0",Data!$I:$I,"&lt;=4"),
""))))</f>
        <v/>
      </c>
      <c r="J102" s="7" t="str">
        <f>IF($E102="","",
IF('Sales Volume'!$B$6="Customer name",SUMIFS(Data!$G:$G,Data!$B:$B,VOL!$E102,Data!$I:$I,"&gt;52",Data!$I:$I,"&lt;=56"),
IF('Sales Volume'!$B$6="Customer location",SUMIFS(Data!$G:$G,Data!$C:$C,VOL!$E102,Data!$I:$I,"&gt;52",Data!$I:$I,"&lt;=56"),
IF('Sales Volume'!$B$6="Product type",SUMIFS(Data!$G:$G,Data!$F:$F,VOL!$E102,Data!$I:$I,"&gt;52",Data!$I:$I,"&lt;=56"),
""))))</f>
        <v/>
      </c>
      <c r="L102" s="7" t="str">
        <f>IF($E102="","",
IF('Sales Volume'!$B$6="Customer name",SUMIFS(Data!$G:$G,Data!$B:$B,VOL!$E102,Data!$I:$I,"&gt;0",Data!$I:$I,"&lt;=13"),
IF('Sales Volume'!$B$6="Customer location",SUMIFS(Data!$G:$G,Data!$C:$C,VOL!$E102,Data!$I:$I,"&gt;0",Data!$I:$I,"&lt;=13"),
IF('Sales Volume'!$B$6="Product type",SUMIFS(Data!$G:$G,Data!$F:$F,VOL!$E102,Data!$I:$I,"&gt;0",Data!$I:$I,"&lt;=13"),
""))))</f>
        <v/>
      </c>
      <c r="M102" s="7" t="str">
        <f>IF($E102="","",
IF('Sales Volume'!$B$6="Customer name",SUMIFS(Data!$G:$G,Data!$B:$B,VOL!$E102,Data!$I:$I,"&gt;52",Data!$I:$I,"&lt;=65"),
IF('Sales Volume'!$B$6="Customer location",SUMIFS(Data!$G:$G,Data!$C:$C,VOL!$E102,Data!$I:$I,"&gt;52",Data!$I:$I,"&lt;=65"),
IF('Sales Volume'!$B$6="Product type",SUMIFS(Data!$G:$G,Data!$F:$F,VOL!$E102,Data!$I:$I,"&gt;52",Data!$I:$I,"&lt;=65"),
""))))</f>
        <v/>
      </c>
      <c r="O102" s="7" t="str">
        <f>IF($E102="","",
IF('Sales Volume'!$B$6="Customer name",SUMIFS(Data!$G:$G,Data!$B:$B,VOL!$E102,Data!$I:$I,"&gt;0",Data!$I:$I,"&lt;=52"),
IF('Sales Volume'!$B$6="Customer location",SUMIFS(Data!$G:$G,Data!$C:$C,VOL!$E102,Data!$I:$I,"&gt;0",Data!$I:$I,"&lt;=52"),
IF('Sales Volume'!$B$6="Product type",SUMIFS(Data!$G:$G,Data!$F:$F,VOL!$E102,Data!$I:$I,"&gt;0",Data!$I:$I,"&lt;=52"),
""))))</f>
        <v/>
      </c>
      <c r="P102" s="7" t="str">
        <f>IF($E102="","",
IF('Sales Volume'!$B$6="Customer name",SUMIFS(Data!$G:$G,Data!$B:$B,VOL!$E102,Data!$I:$I,"&gt;52",Data!$I:$I,"&lt;=104"),
IF('Sales Volume'!$B$6="Customer location",SUMIFS(Data!$G:$G,Data!$C:$C,VOL!$E102,Data!$I:$I,"&gt;52",Data!$I:$I,"&lt;=104"),
IF('Sales Volume'!$B$6="Product type",SUMIFS(Data!$G:$G,Data!$F:$F,VOL!$E102,Data!$I:$I,"&gt;52",Data!$I:$I,"&lt;=104"),
""))))</f>
        <v/>
      </c>
    </row>
    <row r="103" spans="1:16" x14ac:dyDescent="0.35">
      <c r="A103" s="8" t="str">
        <f>IFERROR(_xlfn.RANK.EQ(F103,$F$3:$F$150,0)+COUNTIF($F$3:F103,F103)-1,"")</f>
        <v/>
      </c>
      <c r="B103" s="8" t="str">
        <f>IFERROR(_xlfn.RANK.EQ(I103,$I$3:$I$150,0)+COUNTIF($I$3:I103,I103)-1,"")</f>
        <v/>
      </c>
      <c r="C103" s="8" t="str">
        <f>IFERROR(_xlfn.RANK.EQ(L103,$L$3:$L$150,0)+COUNTIF($L$3:L103,L103)-1,"")</f>
        <v/>
      </c>
      <c r="D103" s="8" t="str">
        <f>IFERROR(_xlfn.RANK.EQ(O103,$O$3:$O$150,0)+COUNTIF($O$3:O103,O103)-1,"")</f>
        <v/>
      </c>
      <c r="E103" t="str">
        <f xml:space="preserve">
IF('Pivot fields'!$B102="(blank)","",
IF('Sales Volume'!$B$6="Customer Name",IF(NOT(OR('Pivot fields'!$B102="(blank)",'Pivot fields'!$B102="")),'Pivot fields'!$B102,""),
IF('Sales Volume'!$B$6="Customer location",IF(NOT(OR('Pivot fields'!$D102="(blank)",'Pivot fields'!$D102="")),'Pivot fields'!$D102,""),
IF('Sales Volume'!$B$6="Product type",IF(NOT(OR('Pivot fields'!$F102="(blank)",'Pivot fields'!$F102="")),'Pivot fields'!$F102,""),
""))))</f>
        <v/>
      </c>
      <c r="F103" s="7" t="str">
        <f>IF($E103="","",
IF('Sales Volume'!$B$6="Customer name",SUMIFS(Data!$G:$G,Data!$B:$B,VOL!$E103,Data!$I:$I,1),
IF('Sales Volume'!$B$6="Customer location",SUMIFS(Data!$G:$G,Data!$C:$C,VOL!$E103,Data!$I:$I,1),
IF('Sales Volume'!$B$6="Product type",SUMIFS(Data!$G:$G,Data!$F:$F,VOL!$E103,Data!$I:$I,1),
""))))</f>
        <v/>
      </c>
      <c r="G103" s="7" t="str">
        <f>IF($E103="","",
IF('Sales Volume'!$B$6="Customer name",SUMIFS(Data!$G:$G,Data!$B:$B,VOL!$E103,Data!$I:$I,53),
IF('Sales Volume'!$B$6="Customer location",SUMIFS(Data!$G:$G,Data!$C:$C,VOL!$E103,Data!$I:$I,53),
IF('Sales Volume'!$B$6="Product type",SUMIFS(Data!$G:$G,Data!$F:$F,VOL!$E103,Data!$I:$I,53),
""))))</f>
        <v/>
      </c>
      <c r="I103" s="7" t="str">
        <f>IF($E103="","",
IF('Sales Volume'!$B$6="Customer name",SUMIFS(Data!$G:$G,Data!$B:$B,VOL!$E103,Data!$I:$I,"&gt;0",Data!$I:$I,"&lt;=4"),
IF('Sales Volume'!$B$6="Customer location",SUMIFS(Data!$G:$G,Data!$C:$C,VOL!$E103,Data!$I:$I,"&gt;0",Data!$I:$I,"&lt;=4"),
IF('Sales Volume'!$B$6="Product type",SUMIFS(Data!$G:$G,Data!$F:$F,VOL!$E103,Data!$I:$I,"&gt;0",Data!$I:$I,"&lt;=4"),
""))))</f>
        <v/>
      </c>
      <c r="J103" s="7" t="str">
        <f>IF($E103="","",
IF('Sales Volume'!$B$6="Customer name",SUMIFS(Data!$G:$G,Data!$B:$B,VOL!$E103,Data!$I:$I,"&gt;52",Data!$I:$I,"&lt;=56"),
IF('Sales Volume'!$B$6="Customer location",SUMIFS(Data!$G:$G,Data!$C:$C,VOL!$E103,Data!$I:$I,"&gt;52",Data!$I:$I,"&lt;=56"),
IF('Sales Volume'!$B$6="Product type",SUMIFS(Data!$G:$G,Data!$F:$F,VOL!$E103,Data!$I:$I,"&gt;52",Data!$I:$I,"&lt;=56"),
""))))</f>
        <v/>
      </c>
      <c r="L103" s="7" t="str">
        <f>IF($E103="","",
IF('Sales Volume'!$B$6="Customer name",SUMIFS(Data!$G:$G,Data!$B:$B,VOL!$E103,Data!$I:$I,"&gt;0",Data!$I:$I,"&lt;=13"),
IF('Sales Volume'!$B$6="Customer location",SUMIFS(Data!$G:$G,Data!$C:$C,VOL!$E103,Data!$I:$I,"&gt;0",Data!$I:$I,"&lt;=13"),
IF('Sales Volume'!$B$6="Product type",SUMIFS(Data!$G:$G,Data!$F:$F,VOL!$E103,Data!$I:$I,"&gt;0",Data!$I:$I,"&lt;=13"),
""))))</f>
        <v/>
      </c>
      <c r="M103" s="7" t="str">
        <f>IF($E103="","",
IF('Sales Volume'!$B$6="Customer name",SUMIFS(Data!$G:$G,Data!$B:$B,VOL!$E103,Data!$I:$I,"&gt;52",Data!$I:$I,"&lt;=65"),
IF('Sales Volume'!$B$6="Customer location",SUMIFS(Data!$G:$G,Data!$C:$C,VOL!$E103,Data!$I:$I,"&gt;52",Data!$I:$I,"&lt;=65"),
IF('Sales Volume'!$B$6="Product type",SUMIFS(Data!$G:$G,Data!$F:$F,VOL!$E103,Data!$I:$I,"&gt;52",Data!$I:$I,"&lt;=65"),
""))))</f>
        <v/>
      </c>
      <c r="O103" s="7" t="str">
        <f>IF($E103="","",
IF('Sales Volume'!$B$6="Customer name",SUMIFS(Data!$G:$G,Data!$B:$B,VOL!$E103,Data!$I:$I,"&gt;0",Data!$I:$I,"&lt;=52"),
IF('Sales Volume'!$B$6="Customer location",SUMIFS(Data!$G:$G,Data!$C:$C,VOL!$E103,Data!$I:$I,"&gt;0",Data!$I:$I,"&lt;=52"),
IF('Sales Volume'!$B$6="Product type",SUMIFS(Data!$G:$G,Data!$F:$F,VOL!$E103,Data!$I:$I,"&gt;0",Data!$I:$I,"&lt;=52"),
""))))</f>
        <v/>
      </c>
      <c r="P103" s="7" t="str">
        <f>IF($E103="","",
IF('Sales Volume'!$B$6="Customer name",SUMIFS(Data!$G:$G,Data!$B:$B,VOL!$E103,Data!$I:$I,"&gt;52",Data!$I:$I,"&lt;=104"),
IF('Sales Volume'!$B$6="Customer location",SUMIFS(Data!$G:$G,Data!$C:$C,VOL!$E103,Data!$I:$I,"&gt;52",Data!$I:$I,"&lt;=104"),
IF('Sales Volume'!$B$6="Product type",SUMIFS(Data!$G:$G,Data!$F:$F,VOL!$E103,Data!$I:$I,"&gt;52",Data!$I:$I,"&lt;=104"),
""))))</f>
        <v/>
      </c>
    </row>
    <row r="104" spans="1:16" x14ac:dyDescent="0.35">
      <c r="A104" s="8" t="str">
        <f>IFERROR(_xlfn.RANK.EQ(F104,$F$3:$F$150,0)+COUNTIF($F$3:F104,F104)-1,"")</f>
        <v/>
      </c>
      <c r="B104" s="8" t="str">
        <f>IFERROR(_xlfn.RANK.EQ(I104,$I$3:$I$150,0)+COUNTIF($I$3:I104,I104)-1,"")</f>
        <v/>
      </c>
      <c r="C104" s="8" t="str">
        <f>IFERROR(_xlfn.RANK.EQ(L104,$L$3:$L$150,0)+COUNTIF($L$3:L104,L104)-1,"")</f>
        <v/>
      </c>
      <c r="D104" s="8" t="str">
        <f>IFERROR(_xlfn.RANK.EQ(O104,$O$3:$O$150,0)+COUNTIF($O$3:O104,O104)-1,"")</f>
        <v/>
      </c>
      <c r="E104" t="str">
        <f xml:space="preserve">
IF('Pivot fields'!$B103="(blank)","",
IF('Sales Volume'!$B$6="Customer Name",IF(NOT(OR('Pivot fields'!$B103="(blank)",'Pivot fields'!$B103="")),'Pivot fields'!$B103,""),
IF('Sales Volume'!$B$6="Customer location",IF(NOT(OR('Pivot fields'!$D103="(blank)",'Pivot fields'!$D103="")),'Pivot fields'!$D103,""),
IF('Sales Volume'!$B$6="Product type",IF(NOT(OR('Pivot fields'!$F103="(blank)",'Pivot fields'!$F103="")),'Pivot fields'!$F103,""),
""))))</f>
        <v/>
      </c>
      <c r="F104" s="7" t="str">
        <f>IF($E104="","",
IF('Sales Volume'!$B$6="Customer name",SUMIFS(Data!$G:$G,Data!$B:$B,VOL!$E104,Data!$I:$I,1),
IF('Sales Volume'!$B$6="Customer location",SUMIFS(Data!$G:$G,Data!$C:$C,VOL!$E104,Data!$I:$I,1),
IF('Sales Volume'!$B$6="Product type",SUMIFS(Data!$G:$G,Data!$F:$F,VOL!$E104,Data!$I:$I,1),
""))))</f>
        <v/>
      </c>
      <c r="G104" s="7" t="str">
        <f>IF($E104="","",
IF('Sales Volume'!$B$6="Customer name",SUMIFS(Data!$G:$G,Data!$B:$B,VOL!$E104,Data!$I:$I,53),
IF('Sales Volume'!$B$6="Customer location",SUMIFS(Data!$G:$G,Data!$C:$C,VOL!$E104,Data!$I:$I,53),
IF('Sales Volume'!$B$6="Product type",SUMIFS(Data!$G:$G,Data!$F:$F,VOL!$E104,Data!$I:$I,53),
""))))</f>
        <v/>
      </c>
      <c r="I104" s="7" t="str">
        <f>IF($E104="","",
IF('Sales Volume'!$B$6="Customer name",SUMIFS(Data!$G:$G,Data!$B:$B,VOL!$E104,Data!$I:$I,"&gt;0",Data!$I:$I,"&lt;=4"),
IF('Sales Volume'!$B$6="Customer location",SUMIFS(Data!$G:$G,Data!$C:$C,VOL!$E104,Data!$I:$I,"&gt;0",Data!$I:$I,"&lt;=4"),
IF('Sales Volume'!$B$6="Product type",SUMIFS(Data!$G:$G,Data!$F:$F,VOL!$E104,Data!$I:$I,"&gt;0",Data!$I:$I,"&lt;=4"),
""))))</f>
        <v/>
      </c>
      <c r="J104" s="7" t="str">
        <f>IF($E104="","",
IF('Sales Volume'!$B$6="Customer name",SUMIFS(Data!$G:$G,Data!$B:$B,VOL!$E104,Data!$I:$I,"&gt;52",Data!$I:$I,"&lt;=56"),
IF('Sales Volume'!$B$6="Customer location",SUMIFS(Data!$G:$G,Data!$C:$C,VOL!$E104,Data!$I:$I,"&gt;52",Data!$I:$I,"&lt;=56"),
IF('Sales Volume'!$B$6="Product type",SUMIFS(Data!$G:$G,Data!$F:$F,VOL!$E104,Data!$I:$I,"&gt;52",Data!$I:$I,"&lt;=56"),
""))))</f>
        <v/>
      </c>
      <c r="L104" s="7" t="str">
        <f>IF($E104="","",
IF('Sales Volume'!$B$6="Customer name",SUMIFS(Data!$G:$G,Data!$B:$B,VOL!$E104,Data!$I:$I,"&gt;0",Data!$I:$I,"&lt;=13"),
IF('Sales Volume'!$B$6="Customer location",SUMIFS(Data!$G:$G,Data!$C:$C,VOL!$E104,Data!$I:$I,"&gt;0",Data!$I:$I,"&lt;=13"),
IF('Sales Volume'!$B$6="Product type",SUMIFS(Data!$G:$G,Data!$F:$F,VOL!$E104,Data!$I:$I,"&gt;0",Data!$I:$I,"&lt;=13"),
""))))</f>
        <v/>
      </c>
      <c r="M104" s="7" t="str">
        <f>IF($E104="","",
IF('Sales Volume'!$B$6="Customer name",SUMIFS(Data!$G:$G,Data!$B:$B,VOL!$E104,Data!$I:$I,"&gt;52",Data!$I:$I,"&lt;=65"),
IF('Sales Volume'!$B$6="Customer location",SUMIFS(Data!$G:$G,Data!$C:$C,VOL!$E104,Data!$I:$I,"&gt;52",Data!$I:$I,"&lt;=65"),
IF('Sales Volume'!$B$6="Product type",SUMIFS(Data!$G:$G,Data!$F:$F,VOL!$E104,Data!$I:$I,"&gt;52",Data!$I:$I,"&lt;=65"),
""))))</f>
        <v/>
      </c>
      <c r="O104" s="7" t="str">
        <f>IF($E104="","",
IF('Sales Volume'!$B$6="Customer name",SUMIFS(Data!$G:$G,Data!$B:$B,VOL!$E104,Data!$I:$I,"&gt;0",Data!$I:$I,"&lt;=52"),
IF('Sales Volume'!$B$6="Customer location",SUMIFS(Data!$G:$G,Data!$C:$C,VOL!$E104,Data!$I:$I,"&gt;0",Data!$I:$I,"&lt;=52"),
IF('Sales Volume'!$B$6="Product type",SUMIFS(Data!$G:$G,Data!$F:$F,VOL!$E104,Data!$I:$I,"&gt;0",Data!$I:$I,"&lt;=52"),
""))))</f>
        <v/>
      </c>
      <c r="P104" s="7" t="str">
        <f>IF($E104="","",
IF('Sales Volume'!$B$6="Customer name",SUMIFS(Data!$G:$G,Data!$B:$B,VOL!$E104,Data!$I:$I,"&gt;52",Data!$I:$I,"&lt;=104"),
IF('Sales Volume'!$B$6="Customer location",SUMIFS(Data!$G:$G,Data!$C:$C,VOL!$E104,Data!$I:$I,"&gt;52",Data!$I:$I,"&lt;=104"),
IF('Sales Volume'!$B$6="Product type",SUMIFS(Data!$G:$G,Data!$F:$F,VOL!$E104,Data!$I:$I,"&gt;52",Data!$I:$I,"&lt;=104"),
""))))</f>
        <v/>
      </c>
    </row>
    <row r="105" spans="1:16" x14ac:dyDescent="0.35">
      <c r="A105" s="8" t="str">
        <f>IFERROR(_xlfn.RANK.EQ(F105,$F$3:$F$150,0)+COUNTIF($F$3:F105,F105)-1,"")</f>
        <v/>
      </c>
      <c r="B105" s="8" t="str">
        <f>IFERROR(_xlfn.RANK.EQ(I105,$I$3:$I$150,0)+COUNTIF($I$3:I105,I105)-1,"")</f>
        <v/>
      </c>
      <c r="C105" s="8" t="str">
        <f>IFERROR(_xlfn.RANK.EQ(L105,$L$3:$L$150,0)+COUNTIF($L$3:L105,L105)-1,"")</f>
        <v/>
      </c>
      <c r="D105" s="8" t="str">
        <f>IFERROR(_xlfn.RANK.EQ(O105,$O$3:$O$150,0)+COUNTIF($O$3:O105,O105)-1,"")</f>
        <v/>
      </c>
      <c r="E105" t="str">
        <f xml:space="preserve">
IF('Pivot fields'!$B104="(blank)","",
IF('Sales Volume'!$B$6="Customer Name",IF(NOT(OR('Pivot fields'!$B104="(blank)",'Pivot fields'!$B104="")),'Pivot fields'!$B104,""),
IF('Sales Volume'!$B$6="Customer location",IF(NOT(OR('Pivot fields'!$D104="(blank)",'Pivot fields'!$D104="")),'Pivot fields'!$D104,""),
IF('Sales Volume'!$B$6="Product type",IF(NOT(OR('Pivot fields'!$F104="(blank)",'Pivot fields'!$F104="")),'Pivot fields'!$F104,""),
""))))</f>
        <v/>
      </c>
      <c r="F105" s="7" t="str">
        <f>IF($E105="","",
IF('Sales Volume'!$B$6="Customer name",SUMIFS(Data!$G:$G,Data!$B:$B,VOL!$E105,Data!$I:$I,1),
IF('Sales Volume'!$B$6="Customer location",SUMIFS(Data!$G:$G,Data!$C:$C,VOL!$E105,Data!$I:$I,1),
IF('Sales Volume'!$B$6="Product type",SUMIFS(Data!$G:$G,Data!$F:$F,VOL!$E105,Data!$I:$I,1),
""))))</f>
        <v/>
      </c>
      <c r="G105" s="7" t="str">
        <f>IF($E105="","",
IF('Sales Volume'!$B$6="Customer name",SUMIFS(Data!$G:$G,Data!$B:$B,VOL!$E105,Data!$I:$I,53),
IF('Sales Volume'!$B$6="Customer location",SUMIFS(Data!$G:$G,Data!$C:$C,VOL!$E105,Data!$I:$I,53),
IF('Sales Volume'!$B$6="Product type",SUMIFS(Data!$G:$G,Data!$F:$F,VOL!$E105,Data!$I:$I,53),
""))))</f>
        <v/>
      </c>
      <c r="I105" s="7" t="str">
        <f>IF($E105="","",
IF('Sales Volume'!$B$6="Customer name",SUMIFS(Data!$G:$G,Data!$B:$B,VOL!$E105,Data!$I:$I,"&gt;0",Data!$I:$I,"&lt;=4"),
IF('Sales Volume'!$B$6="Customer location",SUMIFS(Data!$G:$G,Data!$C:$C,VOL!$E105,Data!$I:$I,"&gt;0",Data!$I:$I,"&lt;=4"),
IF('Sales Volume'!$B$6="Product type",SUMIFS(Data!$G:$G,Data!$F:$F,VOL!$E105,Data!$I:$I,"&gt;0",Data!$I:$I,"&lt;=4"),
""))))</f>
        <v/>
      </c>
      <c r="J105" s="7" t="str">
        <f>IF($E105="","",
IF('Sales Volume'!$B$6="Customer name",SUMIFS(Data!$G:$G,Data!$B:$B,VOL!$E105,Data!$I:$I,"&gt;52",Data!$I:$I,"&lt;=56"),
IF('Sales Volume'!$B$6="Customer location",SUMIFS(Data!$G:$G,Data!$C:$C,VOL!$E105,Data!$I:$I,"&gt;52",Data!$I:$I,"&lt;=56"),
IF('Sales Volume'!$B$6="Product type",SUMIFS(Data!$G:$G,Data!$F:$F,VOL!$E105,Data!$I:$I,"&gt;52",Data!$I:$I,"&lt;=56"),
""))))</f>
        <v/>
      </c>
      <c r="L105" s="7" t="str">
        <f>IF($E105="","",
IF('Sales Volume'!$B$6="Customer name",SUMIFS(Data!$G:$G,Data!$B:$B,VOL!$E105,Data!$I:$I,"&gt;0",Data!$I:$I,"&lt;=13"),
IF('Sales Volume'!$B$6="Customer location",SUMIFS(Data!$G:$G,Data!$C:$C,VOL!$E105,Data!$I:$I,"&gt;0",Data!$I:$I,"&lt;=13"),
IF('Sales Volume'!$B$6="Product type",SUMIFS(Data!$G:$G,Data!$F:$F,VOL!$E105,Data!$I:$I,"&gt;0",Data!$I:$I,"&lt;=13"),
""))))</f>
        <v/>
      </c>
      <c r="M105" s="7" t="str">
        <f>IF($E105="","",
IF('Sales Volume'!$B$6="Customer name",SUMIFS(Data!$G:$G,Data!$B:$B,VOL!$E105,Data!$I:$I,"&gt;52",Data!$I:$I,"&lt;=65"),
IF('Sales Volume'!$B$6="Customer location",SUMIFS(Data!$G:$G,Data!$C:$C,VOL!$E105,Data!$I:$I,"&gt;52",Data!$I:$I,"&lt;=65"),
IF('Sales Volume'!$B$6="Product type",SUMIFS(Data!$G:$G,Data!$F:$F,VOL!$E105,Data!$I:$I,"&gt;52",Data!$I:$I,"&lt;=65"),
""))))</f>
        <v/>
      </c>
      <c r="O105" s="7" t="str">
        <f>IF($E105="","",
IF('Sales Volume'!$B$6="Customer name",SUMIFS(Data!$G:$G,Data!$B:$B,VOL!$E105,Data!$I:$I,"&gt;0",Data!$I:$I,"&lt;=52"),
IF('Sales Volume'!$B$6="Customer location",SUMIFS(Data!$G:$G,Data!$C:$C,VOL!$E105,Data!$I:$I,"&gt;0",Data!$I:$I,"&lt;=52"),
IF('Sales Volume'!$B$6="Product type",SUMIFS(Data!$G:$G,Data!$F:$F,VOL!$E105,Data!$I:$I,"&gt;0",Data!$I:$I,"&lt;=52"),
""))))</f>
        <v/>
      </c>
      <c r="P105" s="7" t="str">
        <f>IF($E105="","",
IF('Sales Volume'!$B$6="Customer name",SUMIFS(Data!$G:$G,Data!$B:$B,VOL!$E105,Data!$I:$I,"&gt;52",Data!$I:$I,"&lt;=104"),
IF('Sales Volume'!$B$6="Customer location",SUMIFS(Data!$G:$G,Data!$C:$C,VOL!$E105,Data!$I:$I,"&gt;52",Data!$I:$I,"&lt;=104"),
IF('Sales Volume'!$B$6="Product type",SUMIFS(Data!$G:$G,Data!$F:$F,VOL!$E105,Data!$I:$I,"&gt;52",Data!$I:$I,"&lt;=104"),
""))))</f>
        <v/>
      </c>
    </row>
    <row r="106" spans="1:16" x14ac:dyDescent="0.35">
      <c r="A106" s="8" t="str">
        <f>IFERROR(_xlfn.RANK.EQ(F106,$F$3:$F$150,0)+COUNTIF($F$3:F106,F106)-1,"")</f>
        <v/>
      </c>
      <c r="B106" s="8" t="str">
        <f>IFERROR(_xlfn.RANK.EQ(I106,$I$3:$I$150,0)+COUNTIF($I$3:I106,I106)-1,"")</f>
        <v/>
      </c>
      <c r="C106" s="8" t="str">
        <f>IFERROR(_xlfn.RANK.EQ(L106,$L$3:$L$150,0)+COUNTIF($L$3:L106,L106)-1,"")</f>
        <v/>
      </c>
      <c r="D106" s="8" t="str">
        <f>IFERROR(_xlfn.RANK.EQ(O106,$O$3:$O$150,0)+COUNTIF($O$3:O106,O106)-1,"")</f>
        <v/>
      </c>
      <c r="E106" t="str">
        <f xml:space="preserve">
IF('Pivot fields'!$B105="(blank)","",
IF('Sales Volume'!$B$6="Customer Name",IF(NOT(OR('Pivot fields'!$B105="(blank)",'Pivot fields'!$B105="")),'Pivot fields'!$B105,""),
IF('Sales Volume'!$B$6="Customer location",IF(NOT(OR('Pivot fields'!$D105="(blank)",'Pivot fields'!$D105="")),'Pivot fields'!$D105,""),
IF('Sales Volume'!$B$6="Product type",IF(NOT(OR('Pivot fields'!$F105="(blank)",'Pivot fields'!$F105="")),'Pivot fields'!$F105,""),
""))))</f>
        <v/>
      </c>
      <c r="F106" s="7" t="str">
        <f>IF($E106="","",
IF('Sales Volume'!$B$6="Customer name",SUMIFS(Data!$G:$G,Data!$B:$B,VOL!$E106,Data!$I:$I,1),
IF('Sales Volume'!$B$6="Customer location",SUMIFS(Data!$G:$G,Data!$C:$C,VOL!$E106,Data!$I:$I,1),
IF('Sales Volume'!$B$6="Product type",SUMIFS(Data!$G:$G,Data!$F:$F,VOL!$E106,Data!$I:$I,1),
""))))</f>
        <v/>
      </c>
      <c r="G106" s="7" t="str">
        <f>IF($E106="","",
IF('Sales Volume'!$B$6="Customer name",SUMIFS(Data!$G:$G,Data!$B:$B,VOL!$E106,Data!$I:$I,53),
IF('Sales Volume'!$B$6="Customer location",SUMIFS(Data!$G:$G,Data!$C:$C,VOL!$E106,Data!$I:$I,53),
IF('Sales Volume'!$B$6="Product type",SUMIFS(Data!$G:$G,Data!$F:$F,VOL!$E106,Data!$I:$I,53),
""))))</f>
        <v/>
      </c>
      <c r="I106" s="7" t="str">
        <f>IF($E106="","",
IF('Sales Volume'!$B$6="Customer name",SUMIFS(Data!$G:$G,Data!$B:$B,VOL!$E106,Data!$I:$I,"&gt;0",Data!$I:$I,"&lt;=4"),
IF('Sales Volume'!$B$6="Customer location",SUMIFS(Data!$G:$G,Data!$C:$C,VOL!$E106,Data!$I:$I,"&gt;0",Data!$I:$I,"&lt;=4"),
IF('Sales Volume'!$B$6="Product type",SUMIFS(Data!$G:$G,Data!$F:$F,VOL!$E106,Data!$I:$I,"&gt;0",Data!$I:$I,"&lt;=4"),
""))))</f>
        <v/>
      </c>
      <c r="J106" s="7" t="str">
        <f>IF($E106="","",
IF('Sales Volume'!$B$6="Customer name",SUMIFS(Data!$G:$G,Data!$B:$B,VOL!$E106,Data!$I:$I,"&gt;52",Data!$I:$I,"&lt;=56"),
IF('Sales Volume'!$B$6="Customer location",SUMIFS(Data!$G:$G,Data!$C:$C,VOL!$E106,Data!$I:$I,"&gt;52",Data!$I:$I,"&lt;=56"),
IF('Sales Volume'!$B$6="Product type",SUMIFS(Data!$G:$G,Data!$F:$F,VOL!$E106,Data!$I:$I,"&gt;52",Data!$I:$I,"&lt;=56"),
""))))</f>
        <v/>
      </c>
      <c r="L106" s="7" t="str">
        <f>IF($E106="","",
IF('Sales Volume'!$B$6="Customer name",SUMIFS(Data!$G:$G,Data!$B:$B,VOL!$E106,Data!$I:$I,"&gt;0",Data!$I:$I,"&lt;=13"),
IF('Sales Volume'!$B$6="Customer location",SUMIFS(Data!$G:$G,Data!$C:$C,VOL!$E106,Data!$I:$I,"&gt;0",Data!$I:$I,"&lt;=13"),
IF('Sales Volume'!$B$6="Product type",SUMIFS(Data!$G:$G,Data!$F:$F,VOL!$E106,Data!$I:$I,"&gt;0",Data!$I:$I,"&lt;=13"),
""))))</f>
        <v/>
      </c>
      <c r="M106" s="7" t="str">
        <f>IF($E106="","",
IF('Sales Volume'!$B$6="Customer name",SUMIFS(Data!$G:$G,Data!$B:$B,VOL!$E106,Data!$I:$I,"&gt;52",Data!$I:$I,"&lt;=65"),
IF('Sales Volume'!$B$6="Customer location",SUMIFS(Data!$G:$G,Data!$C:$C,VOL!$E106,Data!$I:$I,"&gt;52",Data!$I:$I,"&lt;=65"),
IF('Sales Volume'!$B$6="Product type",SUMIFS(Data!$G:$G,Data!$F:$F,VOL!$E106,Data!$I:$I,"&gt;52",Data!$I:$I,"&lt;=65"),
""))))</f>
        <v/>
      </c>
      <c r="O106" s="7" t="str">
        <f>IF($E106="","",
IF('Sales Volume'!$B$6="Customer name",SUMIFS(Data!$G:$G,Data!$B:$B,VOL!$E106,Data!$I:$I,"&gt;0",Data!$I:$I,"&lt;=52"),
IF('Sales Volume'!$B$6="Customer location",SUMIFS(Data!$G:$G,Data!$C:$C,VOL!$E106,Data!$I:$I,"&gt;0",Data!$I:$I,"&lt;=52"),
IF('Sales Volume'!$B$6="Product type",SUMIFS(Data!$G:$G,Data!$F:$F,VOL!$E106,Data!$I:$I,"&gt;0",Data!$I:$I,"&lt;=52"),
""))))</f>
        <v/>
      </c>
      <c r="P106" s="7" t="str">
        <f>IF($E106="","",
IF('Sales Volume'!$B$6="Customer name",SUMIFS(Data!$G:$G,Data!$B:$B,VOL!$E106,Data!$I:$I,"&gt;52",Data!$I:$I,"&lt;=104"),
IF('Sales Volume'!$B$6="Customer location",SUMIFS(Data!$G:$G,Data!$C:$C,VOL!$E106,Data!$I:$I,"&gt;52",Data!$I:$I,"&lt;=104"),
IF('Sales Volume'!$B$6="Product type",SUMIFS(Data!$G:$G,Data!$F:$F,VOL!$E106,Data!$I:$I,"&gt;52",Data!$I:$I,"&lt;=104"),
""))))</f>
        <v/>
      </c>
    </row>
    <row r="107" spans="1:16" x14ac:dyDescent="0.35">
      <c r="A107" s="8" t="str">
        <f>IFERROR(_xlfn.RANK.EQ(F107,$F$3:$F$150,0)+COUNTIF($F$3:F107,F107)-1,"")</f>
        <v/>
      </c>
      <c r="B107" s="8" t="str">
        <f>IFERROR(_xlfn.RANK.EQ(I107,$I$3:$I$150,0)+COUNTIF($I$3:I107,I107)-1,"")</f>
        <v/>
      </c>
      <c r="C107" s="8" t="str">
        <f>IFERROR(_xlfn.RANK.EQ(L107,$L$3:$L$150,0)+COUNTIF($L$3:L107,L107)-1,"")</f>
        <v/>
      </c>
      <c r="D107" s="8" t="str">
        <f>IFERROR(_xlfn.RANK.EQ(O107,$O$3:$O$150,0)+COUNTIF($O$3:O107,O107)-1,"")</f>
        <v/>
      </c>
      <c r="E107" t="str">
        <f xml:space="preserve">
IF('Pivot fields'!$B106="(blank)","",
IF('Sales Volume'!$B$6="Customer Name",IF(NOT(OR('Pivot fields'!$B106="(blank)",'Pivot fields'!$B106="")),'Pivot fields'!$B106,""),
IF('Sales Volume'!$B$6="Customer location",IF(NOT(OR('Pivot fields'!$D106="(blank)",'Pivot fields'!$D106="")),'Pivot fields'!$D106,""),
IF('Sales Volume'!$B$6="Product type",IF(NOT(OR('Pivot fields'!$F106="(blank)",'Pivot fields'!$F106="")),'Pivot fields'!$F106,""),
""))))</f>
        <v/>
      </c>
      <c r="F107" s="7" t="str">
        <f>IF($E107="","",
IF('Sales Volume'!$B$6="Customer name",SUMIFS(Data!$G:$G,Data!$B:$B,VOL!$E107,Data!$I:$I,1),
IF('Sales Volume'!$B$6="Customer location",SUMIFS(Data!$G:$G,Data!$C:$C,VOL!$E107,Data!$I:$I,1),
IF('Sales Volume'!$B$6="Product type",SUMIFS(Data!$G:$G,Data!$F:$F,VOL!$E107,Data!$I:$I,1),
""))))</f>
        <v/>
      </c>
      <c r="G107" s="7" t="str">
        <f>IF($E107="","",
IF('Sales Volume'!$B$6="Customer name",SUMIFS(Data!$G:$G,Data!$B:$B,VOL!$E107,Data!$I:$I,53),
IF('Sales Volume'!$B$6="Customer location",SUMIFS(Data!$G:$G,Data!$C:$C,VOL!$E107,Data!$I:$I,53),
IF('Sales Volume'!$B$6="Product type",SUMIFS(Data!$G:$G,Data!$F:$F,VOL!$E107,Data!$I:$I,53),
""))))</f>
        <v/>
      </c>
      <c r="I107" s="7" t="str">
        <f>IF($E107="","",
IF('Sales Volume'!$B$6="Customer name",SUMIFS(Data!$G:$G,Data!$B:$B,VOL!$E107,Data!$I:$I,"&gt;0",Data!$I:$I,"&lt;=4"),
IF('Sales Volume'!$B$6="Customer location",SUMIFS(Data!$G:$G,Data!$C:$C,VOL!$E107,Data!$I:$I,"&gt;0",Data!$I:$I,"&lt;=4"),
IF('Sales Volume'!$B$6="Product type",SUMIFS(Data!$G:$G,Data!$F:$F,VOL!$E107,Data!$I:$I,"&gt;0",Data!$I:$I,"&lt;=4"),
""))))</f>
        <v/>
      </c>
      <c r="J107" s="7" t="str">
        <f>IF($E107="","",
IF('Sales Volume'!$B$6="Customer name",SUMIFS(Data!$G:$G,Data!$B:$B,VOL!$E107,Data!$I:$I,"&gt;52",Data!$I:$I,"&lt;=56"),
IF('Sales Volume'!$B$6="Customer location",SUMIFS(Data!$G:$G,Data!$C:$C,VOL!$E107,Data!$I:$I,"&gt;52",Data!$I:$I,"&lt;=56"),
IF('Sales Volume'!$B$6="Product type",SUMIFS(Data!$G:$G,Data!$F:$F,VOL!$E107,Data!$I:$I,"&gt;52",Data!$I:$I,"&lt;=56"),
""))))</f>
        <v/>
      </c>
      <c r="L107" s="7" t="str">
        <f>IF($E107="","",
IF('Sales Volume'!$B$6="Customer name",SUMIFS(Data!$G:$G,Data!$B:$B,VOL!$E107,Data!$I:$I,"&gt;0",Data!$I:$I,"&lt;=13"),
IF('Sales Volume'!$B$6="Customer location",SUMIFS(Data!$G:$G,Data!$C:$C,VOL!$E107,Data!$I:$I,"&gt;0",Data!$I:$I,"&lt;=13"),
IF('Sales Volume'!$B$6="Product type",SUMIFS(Data!$G:$G,Data!$F:$F,VOL!$E107,Data!$I:$I,"&gt;0",Data!$I:$I,"&lt;=13"),
""))))</f>
        <v/>
      </c>
      <c r="M107" s="7" t="str">
        <f>IF($E107="","",
IF('Sales Volume'!$B$6="Customer name",SUMIFS(Data!$G:$G,Data!$B:$B,VOL!$E107,Data!$I:$I,"&gt;52",Data!$I:$I,"&lt;=65"),
IF('Sales Volume'!$B$6="Customer location",SUMIFS(Data!$G:$G,Data!$C:$C,VOL!$E107,Data!$I:$I,"&gt;52",Data!$I:$I,"&lt;=65"),
IF('Sales Volume'!$B$6="Product type",SUMIFS(Data!$G:$G,Data!$F:$F,VOL!$E107,Data!$I:$I,"&gt;52",Data!$I:$I,"&lt;=65"),
""))))</f>
        <v/>
      </c>
      <c r="O107" s="7" t="str">
        <f>IF($E107="","",
IF('Sales Volume'!$B$6="Customer name",SUMIFS(Data!$G:$G,Data!$B:$B,VOL!$E107,Data!$I:$I,"&gt;0",Data!$I:$I,"&lt;=52"),
IF('Sales Volume'!$B$6="Customer location",SUMIFS(Data!$G:$G,Data!$C:$C,VOL!$E107,Data!$I:$I,"&gt;0",Data!$I:$I,"&lt;=52"),
IF('Sales Volume'!$B$6="Product type",SUMIFS(Data!$G:$G,Data!$F:$F,VOL!$E107,Data!$I:$I,"&gt;0",Data!$I:$I,"&lt;=52"),
""))))</f>
        <v/>
      </c>
      <c r="P107" s="7" t="str">
        <f>IF($E107="","",
IF('Sales Volume'!$B$6="Customer name",SUMIFS(Data!$G:$G,Data!$B:$B,VOL!$E107,Data!$I:$I,"&gt;52",Data!$I:$I,"&lt;=104"),
IF('Sales Volume'!$B$6="Customer location",SUMIFS(Data!$G:$G,Data!$C:$C,VOL!$E107,Data!$I:$I,"&gt;52",Data!$I:$I,"&lt;=104"),
IF('Sales Volume'!$B$6="Product type",SUMIFS(Data!$G:$G,Data!$F:$F,VOL!$E107,Data!$I:$I,"&gt;52",Data!$I:$I,"&lt;=104"),
""))))</f>
        <v/>
      </c>
    </row>
    <row r="108" spans="1:16" x14ac:dyDescent="0.35">
      <c r="A108" s="8" t="str">
        <f>IFERROR(_xlfn.RANK.EQ(F108,$F$3:$F$150,0)+COUNTIF($F$3:F108,F108)-1,"")</f>
        <v/>
      </c>
      <c r="B108" s="8" t="str">
        <f>IFERROR(_xlfn.RANK.EQ(I108,$I$3:$I$150,0)+COUNTIF($I$3:I108,I108)-1,"")</f>
        <v/>
      </c>
      <c r="C108" s="8" t="str">
        <f>IFERROR(_xlfn.RANK.EQ(L108,$L$3:$L$150,0)+COUNTIF($L$3:L108,L108)-1,"")</f>
        <v/>
      </c>
      <c r="D108" s="8" t="str">
        <f>IFERROR(_xlfn.RANK.EQ(O108,$O$3:$O$150,0)+COUNTIF($O$3:O108,O108)-1,"")</f>
        <v/>
      </c>
      <c r="E108" t="str">
        <f xml:space="preserve">
IF('Pivot fields'!$B107="(blank)","",
IF('Sales Volume'!$B$6="Customer Name",IF(NOT(OR('Pivot fields'!$B107="(blank)",'Pivot fields'!$B107="")),'Pivot fields'!$B107,""),
IF('Sales Volume'!$B$6="Customer location",IF(NOT(OR('Pivot fields'!$D107="(blank)",'Pivot fields'!$D107="")),'Pivot fields'!$D107,""),
IF('Sales Volume'!$B$6="Product type",IF(NOT(OR('Pivot fields'!$F107="(blank)",'Pivot fields'!$F107="")),'Pivot fields'!$F107,""),
""))))</f>
        <v/>
      </c>
      <c r="F108" s="7" t="str">
        <f>IF($E108="","",
IF('Sales Volume'!$B$6="Customer name",SUMIFS(Data!$G:$G,Data!$B:$B,VOL!$E108,Data!$I:$I,1),
IF('Sales Volume'!$B$6="Customer location",SUMIFS(Data!$G:$G,Data!$C:$C,VOL!$E108,Data!$I:$I,1),
IF('Sales Volume'!$B$6="Product type",SUMIFS(Data!$G:$G,Data!$F:$F,VOL!$E108,Data!$I:$I,1),
""))))</f>
        <v/>
      </c>
      <c r="G108" s="7" t="str">
        <f>IF($E108="","",
IF('Sales Volume'!$B$6="Customer name",SUMIFS(Data!$G:$G,Data!$B:$B,VOL!$E108,Data!$I:$I,53),
IF('Sales Volume'!$B$6="Customer location",SUMIFS(Data!$G:$G,Data!$C:$C,VOL!$E108,Data!$I:$I,53),
IF('Sales Volume'!$B$6="Product type",SUMIFS(Data!$G:$G,Data!$F:$F,VOL!$E108,Data!$I:$I,53),
""))))</f>
        <v/>
      </c>
      <c r="I108" s="7" t="str">
        <f>IF($E108="","",
IF('Sales Volume'!$B$6="Customer name",SUMIFS(Data!$G:$G,Data!$B:$B,VOL!$E108,Data!$I:$I,"&gt;0",Data!$I:$I,"&lt;=4"),
IF('Sales Volume'!$B$6="Customer location",SUMIFS(Data!$G:$G,Data!$C:$C,VOL!$E108,Data!$I:$I,"&gt;0",Data!$I:$I,"&lt;=4"),
IF('Sales Volume'!$B$6="Product type",SUMIFS(Data!$G:$G,Data!$F:$F,VOL!$E108,Data!$I:$I,"&gt;0",Data!$I:$I,"&lt;=4"),
""))))</f>
        <v/>
      </c>
      <c r="J108" s="7" t="str">
        <f>IF($E108="","",
IF('Sales Volume'!$B$6="Customer name",SUMIFS(Data!$G:$G,Data!$B:$B,VOL!$E108,Data!$I:$I,"&gt;52",Data!$I:$I,"&lt;=56"),
IF('Sales Volume'!$B$6="Customer location",SUMIFS(Data!$G:$G,Data!$C:$C,VOL!$E108,Data!$I:$I,"&gt;52",Data!$I:$I,"&lt;=56"),
IF('Sales Volume'!$B$6="Product type",SUMIFS(Data!$G:$G,Data!$F:$F,VOL!$E108,Data!$I:$I,"&gt;52",Data!$I:$I,"&lt;=56"),
""))))</f>
        <v/>
      </c>
      <c r="L108" s="7" t="str">
        <f>IF($E108="","",
IF('Sales Volume'!$B$6="Customer name",SUMIFS(Data!$G:$G,Data!$B:$B,VOL!$E108,Data!$I:$I,"&gt;0",Data!$I:$I,"&lt;=13"),
IF('Sales Volume'!$B$6="Customer location",SUMIFS(Data!$G:$G,Data!$C:$C,VOL!$E108,Data!$I:$I,"&gt;0",Data!$I:$I,"&lt;=13"),
IF('Sales Volume'!$B$6="Product type",SUMIFS(Data!$G:$G,Data!$F:$F,VOL!$E108,Data!$I:$I,"&gt;0",Data!$I:$I,"&lt;=13"),
""))))</f>
        <v/>
      </c>
      <c r="M108" s="7" t="str">
        <f>IF($E108="","",
IF('Sales Volume'!$B$6="Customer name",SUMIFS(Data!$G:$G,Data!$B:$B,VOL!$E108,Data!$I:$I,"&gt;52",Data!$I:$I,"&lt;=65"),
IF('Sales Volume'!$B$6="Customer location",SUMIFS(Data!$G:$G,Data!$C:$C,VOL!$E108,Data!$I:$I,"&gt;52",Data!$I:$I,"&lt;=65"),
IF('Sales Volume'!$B$6="Product type",SUMIFS(Data!$G:$G,Data!$F:$F,VOL!$E108,Data!$I:$I,"&gt;52",Data!$I:$I,"&lt;=65"),
""))))</f>
        <v/>
      </c>
      <c r="O108" s="7" t="str">
        <f>IF($E108="","",
IF('Sales Volume'!$B$6="Customer name",SUMIFS(Data!$G:$G,Data!$B:$B,VOL!$E108,Data!$I:$I,"&gt;0",Data!$I:$I,"&lt;=52"),
IF('Sales Volume'!$B$6="Customer location",SUMIFS(Data!$G:$G,Data!$C:$C,VOL!$E108,Data!$I:$I,"&gt;0",Data!$I:$I,"&lt;=52"),
IF('Sales Volume'!$B$6="Product type",SUMIFS(Data!$G:$G,Data!$F:$F,VOL!$E108,Data!$I:$I,"&gt;0",Data!$I:$I,"&lt;=52"),
""))))</f>
        <v/>
      </c>
      <c r="P108" s="7" t="str">
        <f>IF($E108="","",
IF('Sales Volume'!$B$6="Customer name",SUMIFS(Data!$G:$G,Data!$B:$B,VOL!$E108,Data!$I:$I,"&gt;52",Data!$I:$I,"&lt;=104"),
IF('Sales Volume'!$B$6="Customer location",SUMIFS(Data!$G:$G,Data!$C:$C,VOL!$E108,Data!$I:$I,"&gt;52",Data!$I:$I,"&lt;=104"),
IF('Sales Volume'!$B$6="Product type",SUMIFS(Data!$G:$G,Data!$F:$F,VOL!$E108,Data!$I:$I,"&gt;52",Data!$I:$I,"&lt;=104"),
""))))</f>
        <v/>
      </c>
    </row>
    <row r="109" spans="1:16" x14ac:dyDescent="0.35">
      <c r="A109" s="8" t="str">
        <f>IFERROR(_xlfn.RANK.EQ(F109,$F$3:$F$150,0)+COUNTIF($F$3:F109,F109)-1,"")</f>
        <v/>
      </c>
      <c r="B109" s="8" t="str">
        <f>IFERROR(_xlfn.RANK.EQ(I109,$I$3:$I$150,0)+COUNTIF($I$3:I109,I109)-1,"")</f>
        <v/>
      </c>
      <c r="C109" s="8" t="str">
        <f>IFERROR(_xlfn.RANK.EQ(L109,$L$3:$L$150,0)+COUNTIF($L$3:L109,L109)-1,"")</f>
        <v/>
      </c>
      <c r="D109" s="8" t="str">
        <f>IFERROR(_xlfn.RANK.EQ(O109,$O$3:$O$150,0)+COUNTIF($O$3:O109,O109)-1,"")</f>
        <v/>
      </c>
      <c r="E109" t="str">
        <f xml:space="preserve">
IF('Pivot fields'!$B108="(blank)","",
IF('Sales Volume'!$B$6="Customer Name",IF(NOT(OR('Pivot fields'!$B108="(blank)",'Pivot fields'!$B108="")),'Pivot fields'!$B108,""),
IF('Sales Volume'!$B$6="Customer location",IF(NOT(OR('Pivot fields'!$D108="(blank)",'Pivot fields'!$D108="")),'Pivot fields'!$D108,""),
IF('Sales Volume'!$B$6="Product type",IF(NOT(OR('Pivot fields'!$F108="(blank)",'Pivot fields'!$F108="")),'Pivot fields'!$F108,""),
""))))</f>
        <v/>
      </c>
      <c r="F109" s="7" t="str">
        <f>IF($E109="","",
IF('Sales Volume'!$B$6="Customer name",SUMIFS(Data!$G:$G,Data!$B:$B,VOL!$E109,Data!$I:$I,1),
IF('Sales Volume'!$B$6="Customer location",SUMIFS(Data!$G:$G,Data!$C:$C,VOL!$E109,Data!$I:$I,1),
IF('Sales Volume'!$B$6="Product type",SUMIFS(Data!$G:$G,Data!$F:$F,VOL!$E109,Data!$I:$I,1),
""))))</f>
        <v/>
      </c>
      <c r="G109" s="7" t="str">
        <f>IF($E109="","",
IF('Sales Volume'!$B$6="Customer name",SUMIFS(Data!$G:$G,Data!$B:$B,VOL!$E109,Data!$I:$I,53),
IF('Sales Volume'!$B$6="Customer location",SUMIFS(Data!$G:$G,Data!$C:$C,VOL!$E109,Data!$I:$I,53),
IF('Sales Volume'!$B$6="Product type",SUMIFS(Data!$G:$G,Data!$F:$F,VOL!$E109,Data!$I:$I,53),
""))))</f>
        <v/>
      </c>
      <c r="I109" s="7" t="str">
        <f>IF($E109="","",
IF('Sales Volume'!$B$6="Customer name",SUMIFS(Data!$G:$G,Data!$B:$B,VOL!$E109,Data!$I:$I,"&gt;0",Data!$I:$I,"&lt;=4"),
IF('Sales Volume'!$B$6="Customer location",SUMIFS(Data!$G:$G,Data!$C:$C,VOL!$E109,Data!$I:$I,"&gt;0",Data!$I:$I,"&lt;=4"),
IF('Sales Volume'!$B$6="Product type",SUMIFS(Data!$G:$G,Data!$F:$F,VOL!$E109,Data!$I:$I,"&gt;0",Data!$I:$I,"&lt;=4"),
""))))</f>
        <v/>
      </c>
      <c r="J109" s="7" t="str">
        <f>IF($E109="","",
IF('Sales Volume'!$B$6="Customer name",SUMIFS(Data!$G:$G,Data!$B:$B,VOL!$E109,Data!$I:$I,"&gt;52",Data!$I:$I,"&lt;=56"),
IF('Sales Volume'!$B$6="Customer location",SUMIFS(Data!$G:$G,Data!$C:$C,VOL!$E109,Data!$I:$I,"&gt;52",Data!$I:$I,"&lt;=56"),
IF('Sales Volume'!$B$6="Product type",SUMIFS(Data!$G:$G,Data!$F:$F,VOL!$E109,Data!$I:$I,"&gt;52",Data!$I:$I,"&lt;=56"),
""))))</f>
        <v/>
      </c>
      <c r="L109" s="7" t="str">
        <f>IF($E109="","",
IF('Sales Volume'!$B$6="Customer name",SUMIFS(Data!$G:$G,Data!$B:$B,VOL!$E109,Data!$I:$I,"&gt;0",Data!$I:$I,"&lt;=13"),
IF('Sales Volume'!$B$6="Customer location",SUMIFS(Data!$G:$G,Data!$C:$C,VOL!$E109,Data!$I:$I,"&gt;0",Data!$I:$I,"&lt;=13"),
IF('Sales Volume'!$B$6="Product type",SUMIFS(Data!$G:$G,Data!$F:$F,VOL!$E109,Data!$I:$I,"&gt;0",Data!$I:$I,"&lt;=13"),
""))))</f>
        <v/>
      </c>
      <c r="M109" s="7" t="str">
        <f>IF($E109="","",
IF('Sales Volume'!$B$6="Customer name",SUMIFS(Data!$G:$G,Data!$B:$B,VOL!$E109,Data!$I:$I,"&gt;52",Data!$I:$I,"&lt;=65"),
IF('Sales Volume'!$B$6="Customer location",SUMIFS(Data!$G:$G,Data!$C:$C,VOL!$E109,Data!$I:$I,"&gt;52",Data!$I:$I,"&lt;=65"),
IF('Sales Volume'!$B$6="Product type",SUMIFS(Data!$G:$G,Data!$F:$F,VOL!$E109,Data!$I:$I,"&gt;52",Data!$I:$I,"&lt;=65"),
""))))</f>
        <v/>
      </c>
      <c r="O109" s="7" t="str">
        <f>IF($E109="","",
IF('Sales Volume'!$B$6="Customer name",SUMIFS(Data!$G:$G,Data!$B:$B,VOL!$E109,Data!$I:$I,"&gt;0",Data!$I:$I,"&lt;=52"),
IF('Sales Volume'!$B$6="Customer location",SUMIFS(Data!$G:$G,Data!$C:$C,VOL!$E109,Data!$I:$I,"&gt;0",Data!$I:$I,"&lt;=52"),
IF('Sales Volume'!$B$6="Product type",SUMIFS(Data!$G:$G,Data!$F:$F,VOL!$E109,Data!$I:$I,"&gt;0",Data!$I:$I,"&lt;=52"),
""))))</f>
        <v/>
      </c>
      <c r="P109" s="7" t="str">
        <f>IF($E109="","",
IF('Sales Volume'!$B$6="Customer name",SUMIFS(Data!$G:$G,Data!$B:$B,VOL!$E109,Data!$I:$I,"&gt;52",Data!$I:$I,"&lt;=104"),
IF('Sales Volume'!$B$6="Customer location",SUMIFS(Data!$G:$G,Data!$C:$C,VOL!$E109,Data!$I:$I,"&gt;52",Data!$I:$I,"&lt;=104"),
IF('Sales Volume'!$B$6="Product type",SUMIFS(Data!$G:$G,Data!$F:$F,VOL!$E109,Data!$I:$I,"&gt;52",Data!$I:$I,"&lt;=104"),
""))))</f>
        <v/>
      </c>
    </row>
    <row r="110" spans="1:16" x14ac:dyDescent="0.35">
      <c r="A110" s="8" t="str">
        <f>IFERROR(_xlfn.RANK.EQ(F110,$F$3:$F$150,0)+COUNTIF($F$3:F110,F110)-1,"")</f>
        <v/>
      </c>
      <c r="B110" s="8" t="str">
        <f>IFERROR(_xlfn.RANK.EQ(I110,$I$3:$I$150,0)+COUNTIF($I$3:I110,I110)-1,"")</f>
        <v/>
      </c>
      <c r="C110" s="8" t="str">
        <f>IFERROR(_xlfn.RANK.EQ(L110,$L$3:$L$150,0)+COUNTIF($L$3:L110,L110)-1,"")</f>
        <v/>
      </c>
      <c r="D110" s="8" t="str">
        <f>IFERROR(_xlfn.RANK.EQ(O110,$O$3:$O$150,0)+COUNTIF($O$3:O110,O110)-1,"")</f>
        <v/>
      </c>
      <c r="E110" t="str">
        <f xml:space="preserve">
IF('Pivot fields'!$B109="(blank)","",
IF('Sales Volume'!$B$6="Customer Name",IF(NOT(OR('Pivot fields'!$B109="(blank)",'Pivot fields'!$B109="")),'Pivot fields'!$B109,""),
IF('Sales Volume'!$B$6="Customer location",IF(NOT(OR('Pivot fields'!$D109="(blank)",'Pivot fields'!$D109="")),'Pivot fields'!$D109,""),
IF('Sales Volume'!$B$6="Product type",IF(NOT(OR('Pivot fields'!$F109="(blank)",'Pivot fields'!$F109="")),'Pivot fields'!$F109,""),
""))))</f>
        <v/>
      </c>
      <c r="F110" s="7" t="str">
        <f>IF($E110="","",
IF('Sales Volume'!$B$6="Customer name",SUMIFS(Data!$G:$G,Data!$B:$B,VOL!$E110,Data!$I:$I,1),
IF('Sales Volume'!$B$6="Customer location",SUMIFS(Data!$G:$G,Data!$C:$C,VOL!$E110,Data!$I:$I,1),
IF('Sales Volume'!$B$6="Product type",SUMIFS(Data!$G:$G,Data!$F:$F,VOL!$E110,Data!$I:$I,1),
""))))</f>
        <v/>
      </c>
      <c r="G110" s="7" t="str">
        <f>IF($E110="","",
IF('Sales Volume'!$B$6="Customer name",SUMIFS(Data!$G:$G,Data!$B:$B,VOL!$E110,Data!$I:$I,53),
IF('Sales Volume'!$B$6="Customer location",SUMIFS(Data!$G:$G,Data!$C:$C,VOL!$E110,Data!$I:$I,53),
IF('Sales Volume'!$B$6="Product type",SUMIFS(Data!$G:$G,Data!$F:$F,VOL!$E110,Data!$I:$I,53),
""))))</f>
        <v/>
      </c>
      <c r="I110" s="7" t="str">
        <f>IF($E110="","",
IF('Sales Volume'!$B$6="Customer name",SUMIFS(Data!$G:$G,Data!$B:$B,VOL!$E110,Data!$I:$I,"&gt;0",Data!$I:$I,"&lt;=4"),
IF('Sales Volume'!$B$6="Customer location",SUMIFS(Data!$G:$G,Data!$C:$C,VOL!$E110,Data!$I:$I,"&gt;0",Data!$I:$I,"&lt;=4"),
IF('Sales Volume'!$B$6="Product type",SUMIFS(Data!$G:$G,Data!$F:$F,VOL!$E110,Data!$I:$I,"&gt;0",Data!$I:$I,"&lt;=4"),
""))))</f>
        <v/>
      </c>
      <c r="J110" s="7" t="str">
        <f>IF($E110="","",
IF('Sales Volume'!$B$6="Customer name",SUMIFS(Data!$G:$G,Data!$B:$B,VOL!$E110,Data!$I:$I,"&gt;52",Data!$I:$I,"&lt;=56"),
IF('Sales Volume'!$B$6="Customer location",SUMIFS(Data!$G:$G,Data!$C:$C,VOL!$E110,Data!$I:$I,"&gt;52",Data!$I:$I,"&lt;=56"),
IF('Sales Volume'!$B$6="Product type",SUMIFS(Data!$G:$G,Data!$F:$F,VOL!$E110,Data!$I:$I,"&gt;52",Data!$I:$I,"&lt;=56"),
""))))</f>
        <v/>
      </c>
      <c r="L110" s="7" t="str">
        <f>IF($E110="","",
IF('Sales Volume'!$B$6="Customer name",SUMIFS(Data!$G:$G,Data!$B:$B,VOL!$E110,Data!$I:$I,"&gt;0",Data!$I:$I,"&lt;=13"),
IF('Sales Volume'!$B$6="Customer location",SUMIFS(Data!$G:$G,Data!$C:$C,VOL!$E110,Data!$I:$I,"&gt;0",Data!$I:$I,"&lt;=13"),
IF('Sales Volume'!$B$6="Product type",SUMIFS(Data!$G:$G,Data!$F:$F,VOL!$E110,Data!$I:$I,"&gt;0",Data!$I:$I,"&lt;=13"),
""))))</f>
        <v/>
      </c>
      <c r="M110" s="7" t="str">
        <f>IF($E110="","",
IF('Sales Volume'!$B$6="Customer name",SUMIFS(Data!$G:$G,Data!$B:$B,VOL!$E110,Data!$I:$I,"&gt;52",Data!$I:$I,"&lt;=65"),
IF('Sales Volume'!$B$6="Customer location",SUMIFS(Data!$G:$G,Data!$C:$C,VOL!$E110,Data!$I:$I,"&gt;52",Data!$I:$I,"&lt;=65"),
IF('Sales Volume'!$B$6="Product type",SUMIFS(Data!$G:$G,Data!$F:$F,VOL!$E110,Data!$I:$I,"&gt;52",Data!$I:$I,"&lt;=65"),
""))))</f>
        <v/>
      </c>
      <c r="O110" s="7" t="str">
        <f>IF($E110="","",
IF('Sales Volume'!$B$6="Customer name",SUMIFS(Data!$G:$G,Data!$B:$B,VOL!$E110,Data!$I:$I,"&gt;0",Data!$I:$I,"&lt;=52"),
IF('Sales Volume'!$B$6="Customer location",SUMIFS(Data!$G:$G,Data!$C:$C,VOL!$E110,Data!$I:$I,"&gt;0",Data!$I:$I,"&lt;=52"),
IF('Sales Volume'!$B$6="Product type",SUMIFS(Data!$G:$G,Data!$F:$F,VOL!$E110,Data!$I:$I,"&gt;0",Data!$I:$I,"&lt;=52"),
""))))</f>
        <v/>
      </c>
      <c r="P110" s="7" t="str">
        <f>IF($E110="","",
IF('Sales Volume'!$B$6="Customer name",SUMIFS(Data!$G:$G,Data!$B:$B,VOL!$E110,Data!$I:$I,"&gt;52",Data!$I:$I,"&lt;=104"),
IF('Sales Volume'!$B$6="Customer location",SUMIFS(Data!$G:$G,Data!$C:$C,VOL!$E110,Data!$I:$I,"&gt;52",Data!$I:$I,"&lt;=104"),
IF('Sales Volume'!$B$6="Product type",SUMIFS(Data!$G:$G,Data!$F:$F,VOL!$E110,Data!$I:$I,"&gt;52",Data!$I:$I,"&lt;=104"),
""))))</f>
        <v/>
      </c>
    </row>
    <row r="111" spans="1:16" x14ac:dyDescent="0.35">
      <c r="A111" s="8" t="str">
        <f>IFERROR(_xlfn.RANK.EQ(F111,$F$3:$F$150,0)+COUNTIF($F$3:F111,F111)-1,"")</f>
        <v/>
      </c>
      <c r="B111" s="8" t="str">
        <f>IFERROR(_xlfn.RANK.EQ(I111,$I$3:$I$150,0)+COUNTIF($I$3:I111,I111)-1,"")</f>
        <v/>
      </c>
      <c r="C111" s="8" t="str">
        <f>IFERROR(_xlfn.RANK.EQ(L111,$L$3:$L$150,0)+COUNTIF($L$3:L111,L111)-1,"")</f>
        <v/>
      </c>
      <c r="D111" s="8" t="str">
        <f>IFERROR(_xlfn.RANK.EQ(O111,$O$3:$O$150,0)+COUNTIF($O$3:O111,O111)-1,"")</f>
        <v/>
      </c>
      <c r="E111" t="str">
        <f xml:space="preserve">
IF('Pivot fields'!$B110="(blank)","",
IF('Sales Volume'!$B$6="Customer Name",IF(NOT(OR('Pivot fields'!$B110="(blank)",'Pivot fields'!$B110="")),'Pivot fields'!$B110,""),
IF('Sales Volume'!$B$6="Customer location",IF(NOT(OR('Pivot fields'!$D110="(blank)",'Pivot fields'!$D110="")),'Pivot fields'!$D110,""),
IF('Sales Volume'!$B$6="Product type",IF(NOT(OR('Pivot fields'!$F110="(blank)",'Pivot fields'!$F110="")),'Pivot fields'!$F110,""),
""))))</f>
        <v/>
      </c>
      <c r="F111" s="7" t="str">
        <f>IF($E111="","",
IF('Sales Volume'!$B$6="Customer name",SUMIFS(Data!$G:$G,Data!$B:$B,VOL!$E111,Data!$I:$I,1),
IF('Sales Volume'!$B$6="Customer location",SUMIFS(Data!$G:$G,Data!$C:$C,VOL!$E111,Data!$I:$I,1),
IF('Sales Volume'!$B$6="Product type",SUMIFS(Data!$G:$G,Data!$F:$F,VOL!$E111,Data!$I:$I,1),
""))))</f>
        <v/>
      </c>
      <c r="G111" s="7" t="str">
        <f>IF($E111="","",
IF('Sales Volume'!$B$6="Customer name",SUMIFS(Data!$G:$G,Data!$B:$B,VOL!$E111,Data!$I:$I,53),
IF('Sales Volume'!$B$6="Customer location",SUMIFS(Data!$G:$G,Data!$C:$C,VOL!$E111,Data!$I:$I,53),
IF('Sales Volume'!$B$6="Product type",SUMIFS(Data!$G:$G,Data!$F:$F,VOL!$E111,Data!$I:$I,53),
""))))</f>
        <v/>
      </c>
      <c r="I111" s="7" t="str">
        <f>IF($E111="","",
IF('Sales Volume'!$B$6="Customer name",SUMIFS(Data!$G:$G,Data!$B:$B,VOL!$E111,Data!$I:$I,"&gt;0",Data!$I:$I,"&lt;=4"),
IF('Sales Volume'!$B$6="Customer location",SUMIFS(Data!$G:$G,Data!$C:$C,VOL!$E111,Data!$I:$I,"&gt;0",Data!$I:$I,"&lt;=4"),
IF('Sales Volume'!$B$6="Product type",SUMIFS(Data!$G:$G,Data!$F:$F,VOL!$E111,Data!$I:$I,"&gt;0",Data!$I:$I,"&lt;=4"),
""))))</f>
        <v/>
      </c>
      <c r="J111" s="7" t="str">
        <f>IF($E111="","",
IF('Sales Volume'!$B$6="Customer name",SUMIFS(Data!$G:$G,Data!$B:$B,VOL!$E111,Data!$I:$I,"&gt;52",Data!$I:$I,"&lt;=56"),
IF('Sales Volume'!$B$6="Customer location",SUMIFS(Data!$G:$G,Data!$C:$C,VOL!$E111,Data!$I:$I,"&gt;52",Data!$I:$I,"&lt;=56"),
IF('Sales Volume'!$B$6="Product type",SUMIFS(Data!$G:$G,Data!$F:$F,VOL!$E111,Data!$I:$I,"&gt;52",Data!$I:$I,"&lt;=56"),
""))))</f>
        <v/>
      </c>
      <c r="L111" s="7" t="str">
        <f>IF($E111="","",
IF('Sales Volume'!$B$6="Customer name",SUMIFS(Data!$G:$G,Data!$B:$B,VOL!$E111,Data!$I:$I,"&gt;0",Data!$I:$I,"&lt;=13"),
IF('Sales Volume'!$B$6="Customer location",SUMIFS(Data!$G:$G,Data!$C:$C,VOL!$E111,Data!$I:$I,"&gt;0",Data!$I:$I,"&lt;=13"),
IF('Sales Volume'!$B$6="Product type",SUMIFS(Data!$G:$G,Data!$F:$F,VOL!$E111,Data!$I:$I,"&gt;0",Data!$I:$I,"&lt;=13"),
""))))</f>
        <v/>
      </c>
      <c r="M111" s="7" t="str">
        <f>IF($E111="","",
IF('Sales Volume'!$B$6="Customer name",SUMIFS(Data!$G:$G,Data!$B:$B,VOL!$E111,Data!$I:$I,"&gt;52",Data!$I:$I,"&lt;=65"),
IF('Sales Volume'!$B$6="Customer location",SUMIFS(Data!$G:$G,Data!$C:$C,VOL!$E111,Data!$I:$I,"&gt;52",Data!$I:$I,"&lt;=65"),
IF('Sales Volume'!$B$6="Product type",SUMIFS(Data!$G:$G,Data!$F:$F,VOL!$E111,Data!$I:$I,"&gt;52",Data!$I:$I,"&lt;=65"),
""))))</f>
        <v/>
      </c>
      <c r="O111" s="7" t="str">
        <f>IF($E111="","",
IF('Sales Volume'!$B$6="Customer name",SUMIFS(Data!$G:$G,Data!$B:$B,VOL!$E111,Data!$I:$I,"&gt;0",Data!$I:$I,"&lt;=52"),
IF('Sales Volume'!$B$6="Customer location",SUMIFS(Data!$G:$G,Data!$C:$C,VOL!$E111,Data!$I:$I,"&gt;0",Data!$I:$I,"&lt;=52"),
IF('Sales Volume'!$B$6="Product type",SUMIFS(Data!$G:$G,Data!$F:$F,VOL!$E111,Data!$I:$I,"&gt;0",Data!$I:$I,"&lt;=52"),
""))))</f>
        <v/>
      </c>
      <c r="P111" s="7" t="str">
        <f>IF($E111="","",
IF('Sales Volume'!$B$6="Customer name",SUMIFS(Data!$G:$G,Data!$B:$B,VOL!$E111,Data!$I:$I,"&gt;52",Data!$I:$I,"&lt;=104"),
IF('Sales Volume'!$B$6="Customer location",SUMIFS(Data!$G:$G,Data!$C:$C,VOL!$E111,Data!$I:$I,"&gt;52",Data!$I:$I,"&lt;=104"),
IF('Sales Volume'!$B$6="Product type",SUMIFS(Data!$G:$G,Data!$F:$F,VOL!$E111,Data!$I:$I,"&gt;52",Data!$I:$I,"&lt;=104"),
""))))</f>
        <v/>
      </c>
    </row>
    <row r="112" spans="1:16" x14ac:dyDescent="0.35">
      <c r="A112" s="8" t="str">
        <f>IFERROR(_xlfn.RANK.EQ(F112,$F$3:$F$150,0)+COUNTIF($F$3:F112,F112)-1,"")</f>
        <v/>
      </c>
      <c r="B112" s="8" t="str">
        <f>IFERROR(_xlfn.RANK.EQ(I112,$I$3:$I$150,0)+COUNTIF($I$3:I112,I112)-1,"")</f>
        <v/>
      </c>
      <c r="C112" s="8" t="str">
        <f>IFERROR(_xlfn.RANK.EQ(L112,$L$3:$L$150,0)+COUNTIF($L$3:L112,L112)-1,"")</f>
        <v/>
      </c>
      <c r="D112" s="8" t="str">
        <f>IFERROR(_xlfn.RANK.EQ(O112,$O$3:$O$150,0)+COUNTIF($O$3:O112,O112)-1,"")</f>
        <v/>
      </c>
      <c r="E112" t="str">
        <f xml:space="preserve">
IF('Pivot fields'!$B111="(blank)","",
IF('Sales Volume'!$B$6="Customer Name",IF(NOT(OR('Pivot fields'!$B111="(blank)",'Pivot fields'!$B111="")),'Pivot fields'!$B111,""),
IF('Sales Volume'!$B$6="Customer location",IF(NOT(OR('Pivot fields'!$D111="(blank)",'Pivot fields'!$D111="")),'Pivot fields'!$D111,""),
IF('Sales Volume'!$B$6="Product type",IF(NOT(OR('Pivot fields'!$F111="(blank)",'Pivot fields'!$F111="")),'Pivot fields'!$F111,""),
""))))</f>
        <v/>
      </c>
      <c r="F112" s="7" t="str">
        <f>IF($E112="","",
IF('Sales Volume'!$B$6="Customer name",SUMIFS(Data!$G:$G,Data!$B:$B,VOL!$E112,Data!$I:$I,1),
IF('Sales Volume'!$B$6="Customer location",SUMIFS(Data!$G:$G,Data!$C:$C,VOL!$E112,Data!$I:$I,1),
IF('Sales Volume'!$B$6="Product type",SUMIFS(Data!$G:$G,Data!$F:$F,VOL!$E112,Data!$I:$I,1),
""))))</f>
        <v/>
      </c>
      <c r="G112" s="7" t="str">
        <f>IF($E112="","",
IF('Sales Volume'!$B$6="Customer name",SUMIFS(Data!$G:$G,Data!$B:$B,VOL!$E112,Data!$I:$I,53),
IF('Sales Volume'!$B$6="Customer location",SUMIFS(Data!$G:$G,Data!$C:$C,VOL!$E112,Data!$I:$I,53),
IF('Sales Volume'!$B$6="Product type",SUMIFS(Data!$G:$G,Data!$F:$F,VOL!$E112,Data!$I:$I,53),
""))))</f>
        <v/>
      </c>
      <c r="I112" s="7" t="str">
        <f>IF($E112="","",
IF('Sales Volume'!$B$6="Customer name",SUMIFS(Data!$G:$G,Data!$B:$B,VOL!$E112,Data!$I:$I,"&gt;0",Data!$I:$I,"&lt;=4"),
IF('Sales Volume'!$B$6="Customer location",SUMIFS(Data!$G:$G,Data!$C:$C,VOL!$E112,Data!$I:$I,"&gt;0",Data!$I:$I,"&lt;=4"),
IF('Sales Volume'!$B$6="Product type",SUMIFS(Data!$G:$G,Data!$F:$F,VOL!$E112,Data!$I:$I,"&gt;0",Data!$I:$I,"&lt;=4"),
""))))</f>
        <v/>
      </c>
      <c r="J112" s="7" t="str">
        <f>IF($E112="","",
IF('Sales Volume'!$B$6="Customer name",SUMIFS(Data!$G:$G,Data!$B:$B,VOL!$E112,Data!$I:$I,"&gt;52",Data!$I:$I,"&lt;=56"),
IF('Sales Volume'!$B$6="Customer location",SUMIFS(Data!$G:$G,Data!$C:$C,VOL!$E112,Data!$I:$I,"&gt;52",Data!$I:$I,"&lt;=56"),
IF('Sales Volume'!$B$6="Product type",SUMIFS(Data!$G:$G,Data!$F:$F,VOL!$E112,Data!$I:$I,"&gt;52",Data!$I:$I,"&lt;=56"),
""))))</f>
        <v/>
      </c>
      <c r="L112" s="7" t="str">
        <f>IF($E112="","",
IF('Sales Volume'!$B$6="Customer name",SUMIFS(Data!$G:$G,Data!$B:$B,VOL!$E112,Data!$I:$I,"&gt;0",Data!$I:$I,"&lt;=13"),
IF('Sales Volume'!$B$6="Customer location",SUMIFS(Data!$G:$G,Data!$C:$C,VOL!$E112,Data!$I:$I,"&gt;0",Data!$I:$I,"&lt;=13"),
IF('Sales Volume'!$B$6="Product type",SUMIFS(Data!$G:$G,Data!$F:$F,VOL!$E112,Data!$I:$I,"&gt;0",Data!$I:$I,"&lt;=13"),
""))))</f>
        <v/>
      </c>
      <c r="M112" s="7" t="str">
        <f>IF($E112="","",
IF('Sales Volume'!$B$6="Customer name",SUMIFS(Data!$G:$G,Data!$B:$B,VOL!$E112,Data!$I:$I,"&gt;52",Data!$I:$I,"&lt;=65"),
IF('Sales Volume'!$B$6="Customer location",SUMIFS(Data!$G:$G,Data!$C:$C,VOL!$E112,Data!$I:$I,"&gt;52",Data!$I:$I,"&lt;=65"),
IF('Sales Volume'!$B$6="Product type",SUMIFS(Data!$G:$G,Data!$F:$F,VOL!$E112,Data!$I:$I,"&gt;52",Data!$I:$I,"&lt;=65"),
""))))</f>
        <v/>
      </c>
      <c r="O112" s="7" t="str">
        <f>IF($E112="","",
IF('Sales Volume'!$B$6="Customer name",SUMIFS(Data!$G:$G,Data!$B:$B,VOL!$E112,Data!$I:$I,"&gt;0",Data!$I:$I,"&lt;=52"),
IF('Sales Volume'!$B$6="Customer location",SUMIFS(Data!$G:$G,Data!$C:$C,VOL!$E112,Data!$I:$I,"&gt;0",Data!$I:$I,"&lt;=52"),
IF('Sales Volume'!$B$6="Product type",SUMIFS(Data!$G:$G,Data!$F:$F,VOL!$E112,Data!$I:$I,"&gt;0",Data!$I:$I,"&lt;=52"),
""))))</f>
        <v/>
      </c>
      <c r="P112" s="7" t="str">
        <f>IF($E112="","",
IF('Sales Volume'!$B$6="Customer name",SUMIFS(Data!$G:$G,Data!$B:$B,VOL!$E112,Data!$I:$I,"&gt;52",Data!$I:$I,"&lt;=104"),
IF('Sales Volume'!$B$6="Customer location",SUMIFS(Data!$G:$G,Data!$C:$C,VOL!$E112,Data!$I:$I,"&gt;52",Data!$I:$I,"&lt;=104"),
IF('Sales Volume'!$B$6="Product type",SUMIFS(Data!$G:$G,Data!$F:$F,VOL!$E112,Data!$I:$I,"&gt;52",Data!$I:$I,"&lt;=104"),
""))))</f>
        <v/>
      </c>
    </row>
    <row r="113" spans="1:16" x14ac:dyDescent="0.35">
      <c r="A113" s="8" t="str">
        <f>IFERROR(_xlfn.RANK.EQ(F113,$F$3:$F$150,0)+COUNTIF($F$3:F113,F113)-1,"")</f>
        <v/>
      </c>
      <c r="B113" s="8" t="str">
        <f>IFERROR(_xlfn.RANK.EQ(I113,$I$3:$I$150,0)+COUNTIF($I$3:I113,I113)-1,"")</f>
        <v/>
      </c>
      <c r="C113" s="8" t="str">
        <f>IFERROR(_xlfn.RANK.EQ(L113,$L$3:$L$150,0)+COUNTIF($L$3:L113,L113)-1,"")</f>
        <v/>
      </c>
      <c r="D113" s="8" t="str">
        <f>IFERROR(_xlfn.RANK.EQ(O113,$O$3:$O$150,0)+COUNTIF($O$3:O113,O113)-1,"")</f>
        <v/>
      </c>
      <c r="E113" t="str">
        <f xml:space="preserve">
IF('Pivot fields'!$B112="(blank)","",
IF('Sales Volume'!$B$6="Customer Name",IF(NOT(OR('Pivot fields'!$B112="(blank)",'Pivot fields'!$B112="")),'Pivot fields'!$B112,""),
IF('Sales Volume'!$B$6="Customer location",IF(NOT(OR('Pivot fields'!$D112="(blank)",'Pivot fields'!$D112="")),'Pivot fields'!$D112,""),
IF('Sales Volume'!$B$6="Product type",IF(NOT(OR('Pivot fields'!$F112="(blank)",'Pivot fields'!$F112="")),'Pivot fields'!$F112,""),
""))))</f>
        <v/>
      </c>
      <c r="F113" s="7" t="str">
        <f>IF($E113="","",
IF('Sales Volume'!$B$6="Customer name",SUMIFS(Data!$G:$G,Data!$B:$B,VOL!$E113,Data!$I:$I,1),
IF('Sales Volume'!$B$6="Customer location",SUMIFS(Data!$G:$G,Data!$C:$C,VOL!$E113,Data!$I:$I,1),
IF('Sales Volume'!$B$6="Product type",SUMIFS(Data!$G:$G,Data!$F:$F,VOL!$E113,Data!$I:$I,1),
""))))</f>
        <v/>
      </c>
      <c r="G113" s="7" t="str">
        <f>IF($E113="","",
IF('Sales Volume'!$B$6="Customer name",SUMIFS(Data!$G:$G,Data!$B:$B,VOL!$E113,Data!$I:$I,53),
IF('Sales Volume'!$B$6="Customer location",SUMIFS(Data!$G:$G,Data!$C:$C,VOL!$E113,Data!$I:$I,53),
IF('Sales Volume'!$B$6="Product type",SUMIFS(Data!$G:$G,Data!$F:$F,VOL!$E113,Data!$I:$I,53),
""))))</f>
        <v/>
      </c>
      <c r="I113" s="7" t="str">
        <f>IF($E113="","",
IF('Sales Volume'!$B$6="Customer name",SUMIFS(Data!$G:$G,Data!$B:$B,VOL!$E113,Data!$I:$I,"&gt;0",Data!$I:$I,"&lt;=4"),
IF('Sales Volume'!$B$6="Customer location",SUMIFS(Data!$G:$G,Data!$C:$C,VOL!$E113,Data!$I:$I,"&gt;0",Data!$I:$I,"&lt;=4"),
IF('Sales Volume'!$B$6="Product type",SUMIFS(Data!$G:$G,Data!$F:$F,VOL!$E113,Data!$I:$I,"&gt;0",Data!$I:$I,"&lt;=4"),
""))))</f>
        <v/>
      </c>
      <c r="J113" s="7" t="str">
        <f>IF($E113="","",
IF('Sales Volume'!$B$6="Customer name",SUMIFS(Data!$G:$G,Data!$B:$B,VOL!$E113,Data!$I:$I,"&gt;52",Data!$I:$I,"&lt;=56"),
IF('Sales Volume'!$B$6="Customer location",SUMIFS(Data!$G:$G,Data!$C:$C,VOL!$E113,Data!$I:$I,"&gt;52",Data!$I:$I,"&lt;=56"),
IF('Sales Volume'!$B$6="Product type",SUMIFS(Data!$G:$G,Data!$F:$F,VOL!$E113,Data!$I:$I,"&gt;52",Data!$I:$I,"&lt;=56"),
""))))</f>
        <v/>
      </c>
      <c r="L113" s="7" t="str">
        <f>IF($E113="","",
IF('Sales Volume'!$B$6="Customer name",SUMIFS(Data!$G:$G,Data!$B:$B,VOL!$E113,Data!$I:$I,"&gt;0",Data!$I:$I,"&lt;=13"),
IF('Sales Volume'!$B$6="Customer location",SUMIFS(Data!$G:$G,Data!$C:$C,VOL!$E113,Data!$I:$I,"&gt;0",Data!$I:$I,"&lt;=13"),
IF('Sales Volume'!$B$6="Product type",SUMIFS(Data!$G:$G,Data!$F:$F,VOL!$E113,Data!$I:$I,"&gt;0",Data!$I:$I,"&lt;=13"),
""))))</f>
        <v/>
      </c>
      <c r="M113" s="7" t="str">
        <f>IF($E113="","",
IF('Sales Volume'!$B$6="Customer name",SUMIFS(Data!$G:$G,Data!$B:$B,VOL!$E113,Data!$I:$I,"&gt;52",Data!$I:$I,"&lt;=65"),
IF('Sales Volume'!$B$6="Customer location",SUMIFS(Data!$G:$G,Data!$C:$C,VOL!$E113,Data!$I:$I,"&gt;52",Data!$I:$I,"&lt;=65"),
IF('Sales Volume'!$B$6="Product type",SUMIFS(Data!$G:$G,Data!$F:$F,VOL!$E113,Data!$I:$I,"&gt;52",Data!$I:$I,"&lt;=65"),
""))))</f>
        <v/>
      </c>
      <c r="O113" s="7" t="str">
        <f>IF($E113="","",
IF('Sales Volume'!$B$6="Customer name",SUMIFS(Data!$G:$G,Data!$B:$B,VOL!$E113,Data!$I:$I,"&gt;0",Data!$I:$I,"&lt;=52"),
IF('Sales Volume'!$B$6="Customer location",SUMIFS(Data!$G:$G,Data!$C:$C,VOL!$E113,Data!$I:$I,"&gt;0",Data!$I:$I,"&lt;=52"),
IF('Sales Volume'!$B$6="Product type",SUMIFS(Data!$G:$G,Data!$F:$F,VOL!$E113,Data!$I:$I,"&gt;0",Data!$I:$I,"&lt;=52"),
""))))</f>
        <v/>
      </c>
      <c r="P113" s="7" t="str">
        <f>IF($E113="","",
IF('Sales Volume'!$B$6="Customer name",SUMIFS(Data!$G:$G,Data!$B:$B,VOL!$E113,Data!$I:$I,"&gt;52",Data!$I:$I,"&lt;=104"),
IF('Sales Volume'!$B$6="Customer location",SUMIFS(Data!$G:$G,Data!$C:$C,VOL!$E113,Data!$I:$I,"&gt;52",Data!$I:$I,"&lt;=104"),
IF('Sales Volume'!$B$6="Product type",SUMIFS(Data!$G:$G,Data!$F:$F,VOL!$E113,Data!$I:$I,"&gt;52",Data!$I:$I,"&lt;=104"),
""))))</f>
        <v/>
      </c>
    </row>
    <row r="114" spans="1:16" x14ac:dyDescent="0.35">
      <c r="A114" s="8" t="str">
        <f>IFERROR(_xlfn.RANK.EQ(F114,$F$3:$F$150,0)+COUNTIF($F$3:F114,F114)-1,"")</f>
        <v/>
      </c>
      <c r="B114" s="8" t="str">
        <f>IFERROR(_xlfn.RANK.EQ(I114,$I$3:$I$150,0)+COUNTIF($I$3:I114,I114)-1,"")</f>
        <v/>
      </c>
      <c r="C114" s="8" t="str">
        <f>IFERROR(_xlfn.RANK.EQ(L114,$L$3:$L$150,0)+COUNTIF($L$3:L114,L114)-1,"")</f>
        <v/>
      </c>
      <c r="D114" s="8" t="str">
        <f>IFERROR(_xlfn.RANK.EQ(O114,$O$3:$O$150,0)+COUNTIF($O$3:O114,O114)-1,"")</f>
        <v/>
      </c>
      <c r="E114" t="str">
        <f xml:space="preserve">
IF('Pivot fields'!$B113="(blank)","",
IF('Sales Volume'!$B$6="Customer Name",IF(NOT(OR('Pivot fields'!$B113="(blank)",'Pivot fields'!$B113="")),'Pivot fields'!$B113,""),
IF('Sales Volume'!$B$6="Customer location",IF(NOT(OR('Pivot fields'!$D113="(blank)",'Pivot fields'!$D113="")),'Pivot fields'!$D113,""),
IF('Sales Volume'!$B$6="Product type",IF(NOT(OR('Pivot fields'!$F113="(blank)",'Pivot fields'!$F113="")),'Pivot fields'!$F113,""),
""))))</f>
        <v/>
      </c>
      <c r="F114" s="7" t="str">
        <f>IF($E114="","",
IF('Sales Volume'!$B$6="Customer name",SUMIFS(Data!$G:$G,Data!$B:$B,VOL!$E114,Data!$I:$I,1),
IF('Sales Volume'!$B$6="Customer location",SUMIFS(Data!$G:$G,Data!$C:$C,VOL!$E114,Data!$I:$I,1),
IF('Sales Volume'!$B$6="Product type",SUMIFS(Data!$G:$G,Data!$F:$F,VOL!$E114,Data!$I:$I,1),
""))))</f>
        <v/>
      </c>
      <c r="G114" s="7" t="str">
        <f>IF($E114="","",
IF('Sales Volume'!$B$6="Customer name",SUMIFS(Data!$G:$G,Data!$B:$B,VOL!$E114,Data!$I:$I,53),
IF('Sales Volume'!$B$6="Customer location",SUMIFS(Data!$G:$G,Data!$C:$C,VOL!$E114,Data!$I:$I,53),
IF('Sales Volume'!$B$6="Product type",SUMIFS(Data!$G:$G,Data!$F:$F,VOL!$E114,Data!$I:$I,53),
""))))</f>
        <v/>
      </c>
      <c r="I114" s="7" t="str">
        <f>IF($E114="","",
IF('Sales Volume'!$B$6="Customer name",SUMIFS(Data!$G:$G,Data!$B:$B,VOL!$E114,Data!$I:$I,"&gt;0",Data!$I:$I,"&lt;=4"),
IF('Sales Volume'!$B$6="Customer location",SUMIFS(Data!$G:$G,Data!$C:$C,VOL!$E114,Data!$I:$I,"&gt;0",Data!$I:$I,"&lt;=4"),
IF('Sales Volume'!$B$6="Product type",SUMIFS(Data!$G:$G,Data!$F:$F,VOL!$E114,Data!$I:$I,"&gt;0",Data!$I:$I,"&lt;=4"),
""))))</f>
        <v/>
      </c>
      <c r="J114" s="7" t="str">
        <f>IF($E114="","",
IF('Sales Volume'!$B$6="Customer name",SUMIFS(Data!$G:$G,Data!$B:$B,VOL!$E114,Data!$I:$I,"&gt;52",Data!$I:$I,"&lt;=56"),
IF('Sales Volume'!$B$6="Customer location",SUMIFS(Data!$G:$G,Data!$C:$C,VOL!$E114,Data!$I:$I,"&gt;52",Data!$I:$I,"&lt;=56"),
IF('Sales Volume'!$B$6="Product type",SUMIFS(Data!$G:$G,Data!$F:$F,VOL!$E114,Data!$I:$I,"&gt;52",Data!$I:$I,"&lt;=56"),
""))))</f>
        <v/>
      </c>
      <c r="L114" s="7" t="str">
        <f>IF($E114="","",
IF('Sales Volume'!$B$6="Customer name",SUMIFS(Data!$G:$G,Data!$B:$B,VOL!$E114,Data!$I:$I,"&gt;0",Data!$I:$I,"&lt;=13"),
IF('Sales Volume'!$B$6="Customer location",SUMIFS(Data!$G:$G,Data!$C:$C,VOL!$E114,Data!$I:$I,"&gt;0",Data!$I:$I,"&lt;=13"),
IF('Sales Volume'!$B$6="Product type",SUMIFS(Data!$G:$G,Data!$F:$F,VOL!$E114,Data!$I:$I,"&gt;0",Data!$I:$I,"&lt;=13"),
""))))</f>
        <v/>
      </c>
      <c r="M114" s="7" t="str">
        <f>IF($E114="","",
IF('Sales Volume'!$B$6="Customer name",SUMIFS(Data!$G:$G,Data!$B:$B,VOL!$E114,Data!$I:$I,"&gt;52",Data!$I:$I,"&lt;=65"),
IF('Sales Volume'!$B$6="Customer location",SUMIFS(Data!$G:$G,Data!$C:$C,VOL!$E114,Data!$I:$I,"&gt;52",Data!$I:$I,"&lt;=65"),
IF('Sales Volume'!$B$6="Product type",SUMIFS(Data!$G:$G,Data!$F:$F,VOL!$E114,Data!$I:$I,"&gt;52",Data!$I:$I,"&lt;=65"),
""))))</f>
        <v/>
      </c>
      <c r="O114" s="7" t="str">
        <f>IF($E114="","",
IF('Sales Volume'!$B$6="Customer name",SUMIFS(Data!$G:$G,Data!$B:$B,VOL!$E114,Data!$I:$I,"&gt;0",Data!$I:$I,"&lt;=52"),
IF('Sales Volume'!$B$6="Customer location",SUMIFS(Data!$G:$G,Data!$C:$C,VOL!$E114,Data!$I:$I,"&gt;0",Data!$I:$I,"&lt;=52"),
IF('Sales Volume'!$B$6="Product type",SUMIFS(Data!$G:$G,Data!$F:$F,VOL!$E114,Data!$I:$I,"&gt;0",Data!$I:$I,"&lt;=52"),
""))))</f>
        <v/>
      </c>
      <c r="P114" s="7" t="str">
        <f>IF($E114="","",
IF('Sales Volume'!$B$6="Customer name",SUMIFS(Data!$G:$G,Data!$B:$B,VOL!$E114,Data!$I:$I,"&gt;52",Data!$I:$I,"&lt;=104"),
IF('Sales Volume'!$B$6="Customer location",SUMIFS(Data!$G:$G,Data!$C:$C,VOL!$E114,Data!$I:$I,"&gt;52",Data!$I:$I,"&lt;=104"),
IF('Sales Volume'!$B$6="Product type",SUMIFS(Data!$G:$G,Data!$F:$F,VOL!$E114,Data!$I:$I,"&gt;52",Data!$I:$I,"&lt;=104"),
""))))</f>
        <v/>
      </c>
    </row>
    <row r="115" spans="1:16" x14ac:dyDescent="0.35">
      <c r="A115" s="8" t="str">
        <f>IFERROR(_xlfn.RANK.EQ(F115,$F$3:$F$150,0)+COUNTIF($F$3:F115,F115)-1,"")</f>
        <v/>
      </c>
      <c r="B115" s="8" t="str">
        <f>IFERROR(_xlfn.RANK.EQ(I115,$I$3:$I$150,0)+COUNTIF($I$3:I115,I115)-1,"")</f>
        <v/>
      </c>
      <c r="C115" s="8" t="str">
        <f>IFERROR(_xlfn.RANK.EQ(L115,$L$3:$L$150,0)+COUNTIF($L$3:L115,L115)-1,"")</f>
        <v/>
      </c>
      <c r="D115" s="8" t="str">
        <f>IFERROR(_xlfn.RANK.EQ(O115,$O$3:$O$150,0)+COUNTIF($O$3:O115,O115)-1,"")</f>
        <v/>
      </c>
      <c r="E115" t="str">
        <f xml:space="preserve">
IF('Pivot fields'!$B114="(blank)","",
IF('Sales Volume'!$B$6="Customer Name",IF(NOT(OR('Pivot fields'!$B114="(blank)",'Pivot fields'!$B114="")),'Pivot fields'!$B114,""),
IF('Sales Volume'!$B$6="Customer location",IF(NOT(OR('Pivot fields'!$D114="(blank)",'Pivot fields'!$D114="")),'Pivot fields'!$D114,""),
IF('Sales Volume'!$B$6="Product type",IF(NOT(OR('Pivot fields'!$F114="(blank)",'Pivot fields'!$F114="")),'Pivot fields'!$F114,""),
""))))</f>
        <v/>
      </c>
      <c r="F115" s="7" t="str">
        <f>IF($E115="","",
IF('Sales Volume'!$B$6="Customer name",SUMIFS(Data!$G:$G,Data!$B:$B,VOL!$E115,Data!$I:$I,1),
IF('Sales Volume'!$B$6="Customer location",SUMIFS(Data!$G:$G,Data!$C:$C,VOL!$E115,Data!$I:$I,1),
IF('Sales Volume'!$B$6="Product type",SUMIFS(Data!$G:$G,Data!$F:$F,VOL!$E115,Data!$I:$I,1),
""))))</f>
        <v/>
      </c>
      <c r="G115" s="7" t="str">
        <f>IF($E115="","",
IF('Sales Volume'!$B$6="Customer name",SUMIFS(Data!$G:$G,Data!$B:$B,VOL!$E115,Data!$I:$I,53),
IF('Sales Volume'!$B$6="Customer location",SUMIFS(Data!$G:$G,Data!$C:$C,VOL!$E115,Data!$I:$I,53),
IF('Sales Volume'!$B$6="Product type",SUMIFS(Data!$G:$G,Data!$F:$F,VOL!$E115,Data!$I:$I,53),
""))))</f>
        <v/>
      </c>
      <c r="I115" s="7" t="str">
        <f>IF($E115="","",
IF('Sales Volume'!$B$6="Customer name",SUMIFS(Data!$G:$G,Data!$B:$B,VOL!$E115,Data!$I:$I,"&gt;0",Data!$I:$I,"&lt;=4"),
IF('Sales Volume'!$B$6="Customer location",SUMIFS(Data!$G:$G,Data!$C:$C,VOL!$E115,Data!$I:$I,"&gt;0",Data!$I:$I,"&lt;=4"),
IF('Sales Volume'!$B$6="Product type",SUMIFS(Data!$G:$G,Data!$F:$F,VOL!$E115,Data!$I:$I,"&gt;0",Data!$I:$I,"&lt;=4"),
""))))</f>
        <v/>
      </c>
      <c r="J115" s="7" t="str">
        <f>IF($E115="","",
IF('Sales Volume'!$B$6="Customer name",SUMIFS(Data!$G:$G,Data!$B:$B,VOL!$E115,Data!$I:$I,"&gt;52",Data!$I:$I,"&lt;=56"),
IF('Sales Volume'!$B$6="Customer location",SUMIFS(Data!$G:$G,Data!$C:$C,VOL!$E115,Data!$I:$I,"&gt;52",Data!$I:$I,"&lt;=56"),
IF('Sales Volume'!$B$6="Product type",SUMIFS(Data!$G:$G,Data!$F:$F,VOL!$E115,Data!$I:$I,"&gt;52",Data!$I:$I,"&lt;=56"),
""))))</f>
        <v/>
      </c>
      <c r="L115" s="7" t="str">
        <f>IF($E115="","",
IF('Sales Volume'!$B$6="Customer name",SUMIFS(Data!$G:$G,Data!$B:$B,VOL!$E115,Data!$I:$I,"&gt;0",Data!$I:$I,"&lt;=13"),
IF('Sales Volume'!$B$6="Customer location",SUMIFS(Data!$G:$G,Data!$C:$C,VOL!$E115,Data!$I:$I,"&gt;0",Data!$I:$I,"&lt;=13"),
IF('Sales Volume'!$B$6="Product type",SUMIFS(Data!$G:$G,Data!$F:$F,VOL!$E115,Data!$I:$I,"&gt;0",Data!$I:$I,"&lt;=13"),
""))))</f>
        <v/>
      </c>
      <c r="M115" s="7" t="str">
        <f>IF($E115="","",
IF('Sales Volume'!$B$6="Customer name",SUMIFS(Data!$G:$G,Data!$B:$B,VOL!$E115,Data!$I:$I,"&gt;52",Data!$I:$I,"&lt;=65"),
IF('Sales Volume'!$B$6="Customer location",SUMIFS(Data!$G:$G,Data!$C:$C,VOL!$E115,Data!$I:$I,"&gt;52",Data!$I:$I,"&lt;=65"),
IF('Sales Volume'!$B$6="Product type",SUMIFS(Data!$G:$G,Data!$F:$F,VOL!$E115,Data!$I:$I,"&gt;52",Data!$I:$I,"&lt;=65"),
""))))</f>
        <v/>
      </c>
      <c r="O115" s="7" t="str">
        <f>IF($E115="","",
IF('Sales Volume'!$B$6="Customer name",SUMIFS(Data!$G:$G,Data!$B:$B,VOL!$E115,Data!$I:$I,"&gt;0",Data!$I:$I,"&lt;=52"),
IF('Sales Volume'!$B$6="Customer location",SUMIFS(Data!$G:$G,Data!$C:$C,VOL!$E115,Data!$I:$I,"&gt;0",Data!$I:$I,"&lt;=52"),
IF('Sales Volume'!$B$6="Product type",SUMIFS(Data!$G:$G,Data!$F:$F,VOL!$E115,Data!$I:$I,"&gt;0",Data!$I:$I,"&lt;=52"),
""))))</f>
        <v/>
      </c>
      <c r="P115" s="7" t="str">
        <f>IF($E115="","",
IF('Sales Volume'!$B$6="Customer name",SUMIFS(Data!$G:$G,Data!$B:$B,VOL!$E115,Data!$I:$I,"&gt;52",Data!$I:$I,"&lt;=104"),
IF('Sales Volume'!$B$6="Customer location",SUMIFS(Data!$G:$G,Data!$C:$C,VOL!$E115,Data!$I:$I,"&gt;52",Data!$I:$I,"&lt;=104"),
IF('Sales Volume'!$B$6="Product type",SUMIFS(Data!$G:$G,Data!$F:$F,VOL!$E115,Data!$I:$I,"&gt;52",Data!$I:$I,"&lt;=104"),
""))))</f>
        <v/>
      </c>
    </row>
    <row r="116" spans="1:16" x14ac:dyDescent="0.35">
      <c r="A116" s="8" t="str">
        <f>IFERROR(_xlfn.RANK.EQ(F116,$F$3:$F$150,0)+COUNTIF($F$3:F116,F116)-1,"")</f>
        <v/>
      </c>
      <c r="B116" s="8" t="str">
        <f>IFERROR(_xlfn.RANK.EQ(I116,$I$3:$I$150,0)+COUNTIF($I$3:I116,I116)-1,"")</f>
        <v/>
      </c>
      <c r="C116" s="8" t="str">
        <f>IFERROR(_xlfn.RANK.EQ(L116,$L$3:$L$150,0)+COUNTIF($L$3:L116,L116)-1,"")</f>
        <v/>
      </c>
      <c r="D116" s="8" t="str">
        <f>IFERROR(_xlfn.RANK.EQ(O116,$O$3:$O$150,0)+COUNTIF($O$3:O116,O116)-1,"")</f>
        <v/>
      </c>
      <c r="E116" t="str">
        <f xml:space="preserve">
IF('Pivot fields'!$B115="(blank)","",
IF('Sales Volume'!$B$6="Customer Name",IF(NOT(OR('Pivot fields'!$B115="(blank)",'Pivot fields'!$B115="")),'Pivot fields'!$B115,""),
IF('Sales Volume'!$B$6="Customer location",IF(NOT(OR('Pivot fields'!$D115="(blank)",'Pivot fields'!$D115="")),'Pivot fields'!$D115,""),
IF('Sales Volume'!$B$6="Product type",IF(NOT(OR('Pivot fields'!$F115="(blank)",'Pivot fields'!$F115="")),'Pivot fields'!$F115,""),
""))))</f>
        <v/>
      </c>
      <c r="F116" s="7" t="str">
        <f>IF($E116="","",
IF('Sales Volume'!$B$6="Customer name",SUMIFS(Data!$G:$G,Data!$B:$B,VOL!$E116,Data!$I:$I,1),
IF('Sales Volume'!$B$6="Customer location",SUMIFS(Data!$G:$G,Data!$C:$C,VOL!$E116,Data!$I:$I,1),
IF('Sales Volume'!$B$6="Product type",SUMIFS(Data!$G:$G,Data!$F:$F,VOL!$E116,Data!$I:$I,1),
""))))</f>
        <v/>
      </c>
      <c r="G116" s="7" t="str">
        <f>IF($E116="","",
IF('Sales Volume'!$B$6="Customer name",SUMIFS(Data!$G:$G,Data!$B:$B,VOL!$E116,Data!$I:$I,53),
IF('Sales Volume'!$B$6="Customer location",SUMIFS(Data!$G:$G,Data!$C:$C,VOL!$E116,Data!$I:$I,53),
IF('Sales Volume'!$B$6="Product type",SUMIFS(Data!$G:$G,Data!$F:$F,VOL!$E116,Data!$I:$I,53),
""))))</f>
        <v/>
      </c>
      <c r="I116" s="7" t="str">
        <f>IF($E116="","",
IF('Sales Volume'!$B$6="Customer name",SUMIFS(Data!$G:$G,Data!$B:$B,VOL!$E116,Data!$I:$I,"&gt;0",Data!$I:$I,"&lt;=4"),
IF('Sales Volume'!$B$6="Customer location",SUMIFS(Data!$G:$G,Data!$C:$C,VOL!$E116,Data!$I:$I,"&gt;0",Data!$I:$I,"&lt;=4"),
IF('Sales Volume'!$B$6="Product type",SUMIFS(Data!$G:$G,Data!$F:$F,VOL!$E116,Data!$I:$I,"&gt;0",Data!$I:$I,"&lt;=4"),
""))))</f>
        <v/>
      </c>
      <c r="J116" s="7" t="str">
        <f>IF($E116="","",
IF('Sales Volume'!$B$6="Customer name",SUMIFS(Data!$G:$G,Data!$B:$B,VOL!$E116,Data!$I:$I,"&gt;52",Data!$I:$I,"&lt;=56"),
IF('Sales Volume'!$B$6="Customer location",SUMIFS(Data!$G:$G,Data!$C:$C,VOL!$E116,Data!$I:$I,"&gt;52",Data!$I:$I,"&lt;=56"),
IF('Sales Volume'!$B$6="Product type",SUMIFS(Data!$G:$G,Data!$F:$F,VOL!$E116,Data!$I:$I,"&gt;52",Data!$I:$I,"&lt;=56"),
""))))</f>
        <v/>
      </c>
      <c r="L116" s="7" t="str">
        <f>IF($E116="","",
IF('Sales Volume'!$B$6="Customer name",SUMIFS(Data!$G:$G,Data!$B:$B,VOL!$E116,Data!$I:$I,"&gt;0",Data!$I:$I,"&lt;=13"),
IF('Sales Volume'!$B$6="Customer location",SUMIFS(Data!$G:$G,Data!$C:$C,VOL!$E116,Data!$I:$I,"&gt;0",Data!$I:$I,"&lt;=13"),
IF('Sales Volume'!$B$6="Product type",SUMIFS(Data!$G:$G,Data!$F:$F,VOL!$E116,Data!$I:$I,"&gt;0",Data!$I:$I,"&lt;=13"),
""))))</f>
        <v/>
      </c>
      <c r="M116" s="7" t="str">
        <f>IF($E116="","",
IF('Sales Volume'!$B$6="Customer name",SUMIFS(Data!$G:$G,Data!$B:$B,VOL!$E116,Data!$I:$I,"&gt;52",Data!$I:$I,"&lt;=65"),
IF('Sales Volume'!$B$6="Customer location",SUMIFS(Data!$G:$G,Data!$C:$C,VOL!$E116,Data!$I:$I,"&gt;52",Data!$I:$I,"&lt;=65"),
IF('Sales Volume'!$B$6="Product type",SUMIFS(Data!$G:$G,Data!$F:$F,VOL!$E116,Data!$I:$I,"&gt;52",Data!$I:$I,"&lt;=65"),
""))))</f>
        <v/>
      </c>
      <c r="O116" s="7" t="str">
        <f>IF($E116="","",
IF('Sales Volume'!$B$6="Customer name",SUMIFS(Data!$G:$G,Data!$B:$B,VOL!$E116,Data!$I:$I,"&gt;0",Data!$I:$I,"&lt;=52"),
IF('Sales Volume'!$B$6="Customer location",SUMIFS(Data!$G:$G,Data!$C:$C,VOL!$E116,Data!$I:$I,"&gt;0",Data!$I:$I,"&lt;=52"),
IF('Sales Volume'!$B$6="Product type",SUMIFS(Data!$G:$G,Data!$F:$F,VOL!$E116,Data!$I:$I,"&gt;0",Data!$I:$I,"&lt;=52"),
""))))</f>
        <v/>
      </c>
      <c r="P116" s="7" t="str">
        <f>IF($E116="","",
IF('Sales Volume'!$B$6="Customer name",SUMIFS(Data!$G:$G,Data!$B:$B,VOL!$E116,Data!$I:$I,"&gt;52",Data!$I:$I,"&lt;=104"),
IF('Sales Volume'!$B$6="Customer location",SUMIFS(Data!$G:$G,Data!$C:$C,VOL!$E116,Data!$I:$I,"&gt;52",Data!$I:$I,"&lt;=104"),
IF('Sales Volume'!$B$6="Product type",SUMIFS(Data!$G:$G,Data!$F:$F,VOL!$E116,Data!$I:$I,"&gt;52",Data!$I:$I,"&lt;=104"),
""))))</f>
        <v/>
      </c>
    </row>
    <row r="117" spans="1:16" x14ac:dyDescent="0.35">
      <c r="A117" s="8" t="str">
        <f>IFERROR(_xlfn.RANK.EQ(F117,$F$3:$F$150,0)+COUNTIF($F$3:F117,F117)-1,"")</f>
        <v/>
      </c>
      <c r="B117" s="8" t="str">
        <f>IFERROR(_xlfn.RANK.EQ(I117,$I$3:$I$150,0)+COUNTIF($I$3:I117,I117)-1,"")</f>
        <v/>
      </c>
      <c r="C117" s="8" t="str">
        <f>IFERROR(_xlfn.RANK.EQ(L117,$L$3:$L$150,0)+COUNTIF($L$3:L117,L117)-1,"")</f>
        <v/>
      </c>
      <c r="D117" s="8" t="str">
        <f>IFERROR(_xlfn.RANK.EQ(O117,$O$3:$O$150,0)+COUNTIF($O$3:O117,O117)-1,"")</f>
        <v/>
      </c>
      <c r="E117" t="str">
        <f xml:space="preserve">
IF('Pivot fields'!$B116="(blank)","",
IF('Sales Volume'!$B$6="Customer Name",IF(NOT(OR('Pivot fields'!$B116="(blank)",'Pivot fields'!$B116="")),'Pivot fields'!$B116,""),
IF('Sales Volume'!$B$6="Customer location",IF(NOT(OR('Pivot fields'!$D116="(blank)",'Pivot fields'!$D116="")),'Pivot fields'!$D116,""),
IF('Sales Volume'!$B$6="Product type",IF(NOT(OR('Pivot fields'!$F116="(blank)",'Pivot fields'!$F116="")),'Pivot fields'!$F116,""),
""))))</f>
        <v/>
      </c>
      <c r="F117" s="7" t="str">
        <f>IF($E117="","",
IF('Sales Volume'!$B$6="Customer name",SUMIFS(Data!$G:$G,Data!$B:$B,VOL!$E117,Data!$I:$I,1),
IF('Sales Volume'!$B$6="Customer location",SUMIFS(Data!$G:$G,Data!$C:$C,VOL!$E117,Data!$I:$I,1),
IF('Sales Volume'!$B$6="Product type",SUMIFS(Data!$G:$G,Data!$F:$F,VOL!$E117,Data!$I:$I,1),
""))))</f>
        <v/>
      </c>
      <c r="G117" s="7" t="str">
        <f>IF($E117="","",
IF('Sales Volume'!$B$6="Customer name",SUMIFS(Data!$G:$G,Data!$B:$B,VOL!$E117,Data!$I:$I,53),
IF('Sales Volume'!$B$6="Customer location",SUMIFS(Data!$G:$G,Data!$C:$C,VOL!$E117,Data!$I:$I,53),
IF('Sales Volume'!$B$6="Product type",SUMIFS(Data!$G:$G,Data!$F:$F,VOL!$E117,Data!$I:$I,53),
""))))</f>
        <v/>
      </c>
      <c r="I117" s="7" t="str">
        <f>IF($E117="","",
IF('Sales Volume'!$B$6="Customer name",SUMIFS(Data!$G:$G,Data!$B:$B,VOL!$E117,Data!$I:$I,"&gt;0",Data!$I:$I,"&lt;=4"),
IF('Sales Volume'!$B$6="Customer location",SUMIFS(Data!$G:$G,Data!$C:$C,VOL!$E117,Data!$I:$I,"&gt;0",Data!$I:$I,"&lt;=4"),
IF('Sales Volume'!$B$6="Product type",SUMIFS(Data!$G:$G,Data!$F:$F,VOL!$E117,Data!$I:$I,"&gt;0",Data!$I:$I,"&lt;=4"),
""))))</f>
        <v/>
      </c>
      <c r="J117" s="7" t="str">
        <f>IF($E117="","",
IF('Sales Volume'!$B$6="Customer name",SUMIFS(Data!$G:$G,Data!$B:$B,VOL!$E117,Data!$I:$I,"&gt;52",Data!$I:$I,"&lt;=56"),
IF('Sales Volume'!$B$6="Customer location",SUMIFS(Data!$G:$G,Data!$C:$C,VOL!$E117,Data!$I:$I,"&gt;52",Data!$I:$I,"&lt;=56"),
IF('Sales Volume'!$B$6="Product type",SUMIFS(Data!$G:$G,Data!$F:$F,VOL!$E117,Data!$I:$I,"&gt;52",Data!$I:$I,"&lt;=56"),
""))))</f>
        <v/>
      </c>
      <c r="L117" s="7" t="str">
        <f>IF($E117="","",
IF('Sales Volume'!$B$6="Customer name",SUMIFS(Data!$G:$G,Data!$B:$B,VOL!$E117,Data!$I:$I,"&gt;0",Data!$I:$I,"&lt;=13"),
IF('Sales Volume'!$B$6="Customer location",SUMIFS(Data!$G:$G,Data!$C:$C,VOL!$E117,Data!$I:$I,"&gt;0",Data!$I:$I,"&lt;=13"),
IF('Sales Volume'!$B$6="Product type",SUMIFS(Data!$G:$G,Data!$F:$F,VOL!$E117,Data!$I:$I,"&gt;0",Data!$I:$I,"&lt;=13"),
""))))</f>
        <v/>
      </c>
      <c r="M117" s="7" t="str">
        <f>IF($E117="","",
IF('Sales Volume'!$B$6="Customer name",SUMIFS(Data!$G:$G,Data!$B:$B,VOL!$E117,Data!$I:$I,"&gt;52",Data!$I:$I,"&lt;=65"),
IF('Sales Volume'!$B$6="Customer location",SUMIFS(Data!$G:$G,Data!$C:$C,VOL!$E117,Data!$I:$I,"&gt;52",Data!$I:$I,"&lt;=65"),
IF('Sales Volume'!$B$6="Product type",SUMIFS(Data!$G:$G,Data!$F:$F,VOL!$E117,Data!$I:$I,"&gt;52",Data!$I:$I,"&lt;=65"),
""))))</f>
        <v/>
      </c>
      <c r="O117" s="7" t="str">
        <f>IF($E117="","",
IF('Sales Volume'!$B$6="Customer name",SUMIFS(Data!$G:$G,Data!$B:$B,VOL!$E117,Data!$I:$I,"&gt;0",Data!$I:$I,"&lt;=52"),
IF('Sales Volume'!$B$6="Customer location",SUMIFS(Data!$G:$G,Data!$C:$C,VOL!$E117,Data!$I:$I,"&gt;0",Data!$I:$I,"&lt;=52"),
IF('Sales Volume'!$B$6="Product type",SUMIFS(Data!$G:$G,Data!$F:$F,VOL!$E117,Data!$I:$I,"&gt;0",Data!$I:$I,"&lt;=52"),
""))))</f>
        <v/>
      </c>
      <c r="P117" s="7" t="str">
        <f>IF($E117="","",
IF('Sales Volume'!$B$6="Customer name",SUMIFS(Data!$G:$G,Data!$B:$B,VOL!$E117,Data!$I:$I,"&gt;52",Data!$I:$I,"&lt;=104"),
IF('Sales Volume'!$B$6="Customer location",SUMIFS(Data!$G:$G,Data!$C:$C,VOL!$E117,Data!$I:$I,"&gt;52",Data!$I:$I,"&lt;=104"),
IF('Sales Volume'!$B$6="Product type",SUMIFS(Data!$G:$G,Data!$F:$F,VOL!$E117,Data!$I:$I,"&gt;52",Data!$I:$I,"&lt;=104"),
""))))</f>
        <v/>
      </c>
    </row>
    <row r="118" spans="1:16" x14ac:dyDescent="0.35">
      <c r="A118" s="8" t="str">
        <f>IFERROR(_xlfn.RANK.EQ(F118,$F$3:$F$150,0)+COUNTIF($F$3:F118,F118)-1,"")</f>
        <v/>
      </c>
      <c r="B118" s="8" t="str">
        <f>IFERROR(_xlfn.RANK.EQ(I118,$I$3:$I$150,0)+COUNTIF($I$3:I118,I118)-1,"")</f>
        <v/>
      </c>
      <c r="C118" s="8" t="str">
        <f>IFERROR(_xlfn.RANK.EQ(L118,$L$3:$L$150,0)+COUNTIF($L$3:L118,L118)-1,"")</f>
        <v/>
      </c>
      <c r="D118" s="8" t="str">
        <f>IFERROR(_xlfn.RANK.EQ(O118,$O$3:$O$150,0)+COUNTIF($O$3:O118,O118)-1,"")</f>
        <v/>
      </c>
      <c r="E118" t="str">
        <f xml:space="preserve">
IF('Pivot fields'!$B117="(blank)","",
IF('Sales Volume'!$B$6="Customer Name",IF(NOT(OR('Pivot fields'!$B117="(blank)",'Pivot fields'!$B117="")),'Pivot fields'!$B117,""),
IF('Sales Volume'!$B$6="Customer location",IF(NOT(OR('Pivot fields'!$D117="(blank)",'Pivot fields'!$D117="")),'Pivot fields'!$D117,""),
IF('Sales Volume'!$B$6="Product type",IF(NOT(OR('Pivot fields'!$F117="(blank)",'Pivot fields'!$F117="")),'Pivot fields'!$F117,""),
""))))</f>
        <v/>
      </c>
      <c r="F118" s="7" t="str">
        <f>IF($E118="","",
IF('Sales Volume'!$B$6="Customer name",SUMIFS(Data!$G:$G,Data!$B:$B,VOL!$E118,Data!$I:$I,1),
IF('Sales Volume'!$B$6="Customer location",SUMIFS(Data!$G:$G,Data!$C:$C,VOL!$E118,Data!$I:$I,1),
IF('Sales Volume'!$B$6="Product type",SUMIFS(Data!$G:$G,Data!$F:$F,VOL!$E118,Data!$I:$I,1),
""))))</f>
        <v/>
      </c>
      <c r="G118" s="7" t="str">
        <f>IF($E118="","",
IF('Sales Volume'!$B$6="Customer name",SUMIFS(Data!$G:$G,Data!$B:$B,VOL!$E118,Data!$I:$I,53),
IF('Sales Volume'!$B$6="Customer location",SUMIFS(Data!$G:$G,Data!$C:$C,VOL!$E118,Data!$I:$I,53),
IF('Sales Volume'!$B$6="Product type",SUMIFS(Data!$G:$G,Data!$F:$F,VOL!$E118,Data!$I:$I,53),
""))))</f>
        <v/>
      </c>
      <c r="I118" s="7" t="str">
        <f>IF($E118="","",
IF('Sales Volume'!$B$6="Customer name",SUMIFS(Data!$G:$G,Data!$B:$B,VOL!$E118,Data!$I:$I,"&gt;0",Data!$I:$I,"&lt;=4"),
IF('Sales Volume'!$B$6="Customer location",SUMIFS(Data!$G:$G,Data!$C:$C,VOL!$E118,Data!$I:$I,"&gt;0",Data!$I:$I,"&lt;=4"),
IF('Sales Volume'!$B$6="Product type",SUMIFS(Data!$G:$G,Data!$F:$F,VOL!$E118,Data!$I:$I,"&gt;0",Data!$I:$I,"&lt;=4"),
""))))</f>
        <v/>
      </c>
      <c r="J118" s="7" t="str">
        <f>IF($E118="","",
IF('Sales Volume'!$B$6="Customer name",SUMIFS(Data!$G:$G,Data!$B:$B,VOL!$E118,Data!$I:$I,"&gt;52",Data!$I:$I,"&lt;=56"),
IF('Sales Volume'!$B$6="Customer location",SUMIFS(Data!$G:$G,Data!$C:$C,VOL!$E118,Data!$I:$I,"&gt;52",Data!$I:$I,"&lt;=56"),
IF('Sales Volume'!$B$6="Product type",SUMIFS(Data!$G:$G,Data!$F:$F,VOL!$E118,Data!$I:$I,"&gt;52",Data!$I:$I,"&lt;=56"),
""))))</f>
        <v/>
      </c>
      <c r="L118" s="7" t="str">
        <f>IF($E118="","",
IF('Sales Volume'!$B$6="Customer name",SUMIFS(Data!$G:$G,Data!$B:$B,VOL!$E118,Data!$I:$I,"&gt;0",Data!$I:$I,"&lt;=13"),
IF('Sales Volume'!$B$6="Customer location",SUMIFS(Data!$G:$G,Data!$C:$C,VOL!$E118,Data!$I:$I,"&gt;0",Data!$I:$I,"&lt;=13"),
IF('Sales Volume'!$B$6="Product type",SUMIFS(Data!$G:$G,Data!$F:$F,VOL!$E118,Data!$I:$I,"&gt;0",Data!$I:$I,"&lt;=13"),
""))))</f>
        <v/>
      </c>
      <c r="M118" s="7" t="str">
        <f>IF($E118="","",
IF('Sales Volume'!$B$6="Customer name",SUMIFS(Data!$G:$G,Data!$B:$B,VOL!$E118,Data!$I:$I,"&gt;52",Data!$I:$I,"&lt;=65"),
IF('Sales Volume'!$B$6="Customer location",SUMIFS(Data!$G:$G,Data!$C:$C,VOL!$E118,Data!$I:$I,"&gt;52",Data!$I:$I,"&lt;=65"),
IF('Sales Volume'!$B$6="Product type",SUMIFS(Data!$G:$G,Data!$F:$F,VOL!$E118,Data!$I:$I,"&gt;52",Data!$I:$I,"&lt;=65"),
""))))</f>
        <v/>
      </c>
      <c r="O118" s="7" t="str">
        <f>IF($E118="","",
IF('Sales Volume'!$B$6="Customer name",SUMIFS(Data!$G:$G,Data!$B:$B,VOL!$E118,Data!$I:$I,"&gt;0",Data!$I:$I,"&lt;=52"),
IF('Sales Volume'!$B$6="Customer location",SUMIFS(Data!$G:$G,Data!$C:$C,VOL!$E118,Data!$I:$I,"&gt;0",Data!$I:$I,"&lt;=52"),
IF('Sales Volume'!$B$6="Product type",SUMIFS(Data!$G:$G,Data!$F:$F,VOL!$E118,Data!$I:$I,"&gt;0",Data!$I:$I,"&lt;=52"),
""))))</f>
        <v/>
      </c>
      <c r="P118" s="7" t="str">
        <f>IF($E118="","",
IF('Sales Volume'!$B$6="Customer name",SUMIFS(Data!$G:$G,Data!$B:$B,VOL!$E118,Data!$I:$I,"&gt;52",Data!$I:$I,"&lt;=104"),
IF('Sales Volume'!$B$6="Customer location",SUMIFS(Data!$G:$G,Data!$C:$C,VOL!$E118,Data!$I:$I,"&gt;52",Data!$I:$I,"&lt;=104"),
IF('Sales Volume'!$B$6="Product type",SUMIFS(Data!$G:$G,Data!$F:$F,VOL!$E118,Data!$I:$I,"&gt;52",Data!$I:$I,"&lt;=104"),
""))))</f>
        <v/>
      </c>
    </row>
    <row r="119" spans="1:16" x14ac:dyDescent="0.35">
      <c r="A119" s="8" t="str">
        <f>IFERROR(_xlfn.RANK.EQ(F119,$F$3:$F$150,0)+COUNTIF($F$3:F119,F119)-1,"")</f>
        <v/>
      </c>
      <c r="B119" s="8" t="str">
        <f>IFERROR(_xlfn.RANK.EQ(I119,$I$3:$I$150,0)+COUNTIF($I$3:I119,I119)-1,"")</f>
        <v/>
      </c>
      <c r="C119" s="8" t="str">
        <f>IFERROR(_xlfn.RANK.EQ(L119,$L$3:$L$150,0)+COUNTIF($L$3:L119,L119)-1,"")</f>
        <v/>
      </c>
      <c r="D119" s="8" t="str">
        <f>IFERROR(_xlfn.RANK.EQ(O119,$O$3:$O$150,0)+COUNTIF($O$3:O119,O119)-1,"")</f>
        <v/>
      </c>
      <c r="E119" t="str">
        <f xml:space="preserve">
IF('Pivot fields'!$B118="(blank)","",
IF('Sales Volume'!$B$6="Customer Name",IF(NOT(OR('Pivot fields'!$B118="(blank)",'Pivot fields'!$B118="")),'Pivot fields'!$B118,""),
IF('Sales Volume'!$B$6="Customer location",IF(NOT(OR('Pivot fields'!$D118="(blank)",'Pivot fields'!$D118="")),'Pivot fields'!$D118,""),
IF('Sales Volume'!$B$6="Product type",IF(NOT(OR('Pivot fields'!$F118="(blank)",'Pivot fields'!$F118="")),'Pivot fields'!$F118,""),
""))))</f>
        <v/>
      </c>
      <c r="F119" s="7" t="str">
        <f>IF($E119="","",
IF('Sales Volume'!$B$6="Customer name",SUMIFS(Data!$G:$G,Data!$B:$B,VOL!$E119,Data!$I:$I,1),
IF('Sales Volume'!$B$6="Customer location",SUMIFS(Data!$G:$G,Data!$C:$C,VOL!$E119,Data!$I:$I,1),
IF('Sales Volume'!$B$6="Product type",SUMIFS(Data!$G:$G,Data!$F:$F,VOL!$E119,Data!$I:$I,1),
""))))</f>
        <v/>
      </c>
      <c r="G119" s="7" t="str">
        <f>IF($E119="","",
IF('Sales Volume'!$B$6="Customer name",SUMIFS(Data!$G:$G,Data!$B:$B,VOL!$E119,Data!$I:$I,53),
IF('Sales Volume'!$B$6="Customer location",SUMIFS(Data!$G:$G,Data!$C:$C,VOL!$E119,Data!$I:$I,53),
IF('Sales Volume'!$B$6="Product type",SUMIFS(Data!$G:$G,Data!$F:$F,VOL!$E119,Data!$I:$I,53),
""))))</f>
        <v/>
      </c>
      <c r="I119" s="7" t="str">
        <f>IF($E119="","",
IF('Sales Volume'!$B$6="Customer name",SUMIFS(Data!$G:$G,Data!$B:$B,VOL!$E119,Data!$I:$I,"&gt;0",Data!$I:$I,"&lt;=4"),
IF('Sales Volume'!$B$6="Customer location",SUMIFS(Data!$G:$G,Data!$C:$C,VOL!$E119,Data!$I:$I,"&gt;0",Data!$I:$I,"&lt;=4"),
IF('Sales Volume'!$B$6="Product type",SUMIFS(Data!$G:$G,Data!$F:$F,VOL!$E119,Data!$I:$I,"&gt;0",Data!$I:$I,"&lt;=4"),
""))))</f>
        <v/>
      </c>
      <c r="J119" s="7" t="str">
        <f>IF($E119="","",
IF('Sales Volume'!$B$6="Customer name",SUMIFS(Data!$G:$G,Data!$B:$B,VOL!$E119,Data!$I:$I,"&gt;52",Data!$I:$I,"&lt;=56"),
IF('Sales Volume'!$B$6="Customer location",SUMIFS(Data!$G:$G,Data!$C:$C,VOL!$E119,Data!$I:$I,"&gt;52",Data!$I:$I,"&lt;=56"),
IF('Sales Volume'!$B$6="Product type",SUMIFS(Data!$G:$G,Data!$F:$F,VOL!$E119,Data!$I:$I,"&gt;52",Data!$I:$I,"&lt;=56"),
""))))</f>
        <v/>
      </c>
      <c r="L119" s="7" t="str">
        <f>IF($E119="","",
IF('Sales Volume'!$B$6="Customer name",SUMIFS(Data!$G:$G,Data!$B:$B,VOL!$E119,Data!$I:$I,"&gt;0",Data!$I:$I,"&lt;=13"),
IF('Sales Volume'!$B$6="Customer location",SUMIFS(Data!$G:$G,Data!$C:$C,VOL!$E119,Data!$I:$I,"&gt;0",Data!$I:$I,"&lt;=13"),
IF('Sales Volume'!$B$6="Product type",SUMIFS(Data!$G:$G,Data!$F:$F,VOL!$E119,Data!$I:$I,"&gt;0",Data!$I:$I,"&lt;=13"),
""))))</f>
        <v/>
      </c>
      <c r="M119" s="7" t="str">
        <f>IF($E119="","",
IF('Sales Volume'!$B$6="Customer name",SUMIFS(Data!$G:$G,Data!$B:$B,VOL!$E119,Data!$I:$I,"&gt;52",Data!$I:$I,"&lt;=65"),
IF('Sales Volume'!$B$6="Customer location",SUMIFS(Data!$G:$G,Data!$C:$C,VOL!$E119,Data!$I:$I,"&gt;52",Data!$I:$I,"&lt;=65"),
IF('Sales Volume'!$B$6="Product type",SUMIFS(Data!$G:$G,Data!$F:$F,VOL!$E119,Data!$I:$I,"&gt;52",Data!$I:$I,"&lt;=65"),
""))))</f>
        <v/>
      </c>
      <c r="O119" s="7" t="str">
        <f>IF($E119="","",
IF('Sales Volume'!$B$6="Customer name",SUMIFS(Data!$G:$G,Data!$B:$B,VOL!$E119,Data!$I:$I,"&gt;0",Data!$I:$I,"&lt;=52"),
IF('Sales Volume'!$B$6="Customer location",SUMIFS(Data!$G:$G,Data!$C:$C,VOL!$E119,Data!$I:$I,"&gt;0",Data!$I:$I,"&lt;=52"),
IF('Sales Volume'!$B$6="Product type",SUMIFS(Data!$G:$G,Data!$F:$F,VOL!$E119,Data!$I:$I,"&gt;0",Data!$I:$I,"&lt;=52"),
""))))</f>
        <v/>
      </c>
      <c r="P119" s="7" t="str">
        <f>IF($E119="","",
IF('Sales Volume'!$B$6="Customer name",SUMIFS(Data!$G:$G,Data!$B:$B,VOL!$E119,Data!$I:$I,"&gt;52",Data!$I:$I,"&lt;=104"),
IF('Sales Volume'!$B$6="Customer location",SUMIFS(Data!$G:$G,Data!$C:$C,VOL!$E119,Data!$I:$I,"&gt;52",Data!$I:$I,"&lt;=104"),
IF('Sales Volume'!$B$6="Product type",SUMIFS(Data!$G:$G,Data!$F:$F,VOL!$E119,Data!$I:$I,"&gt;52",Data!$I:$I,"&lt;=104"),
""))))</f>
        <v/>
      </c>
    </row>
    <row r="120" spans="1:16" x14ac:dyDescent="0.35">
      <c r="A120" s="8" t="str">
        <f>IFERROR(_xlfn.RANK.EQ(F120,$F$3:$F$150,0)+COUNTIF($F$3:F120,F120)-1,"")</f>
        <v/>
      </c>
      <c r="B120" s="8" t="str">
        <f>IFERROR(_xlfn.RANK.EQ(I120,$I$3:$I$150,0)+COUNTIF($I$3:I120,I120)-1,"")</f>
        <v/>
      </c>
      <c r="C120" s="8" t="str">
        <f>IFERROR(_xlfn.RANK.EQ(L120,$L$3:$L$150,0)+COUNTIF($L$3:L120,L120)-1,"")</f>
        <v/>
      </c>
      <c r="D120" s="8" t="str">
        <f>IFERROR(_xlfn.RANK.EQ(O120,$O$3:$O$150,0)+COUNTIF($O$3:O120,O120)-1,"")</f>
        <v/>
      </c>
      <c r="E120" t="str">
        <f xml:space="preserve">
IF('Pivot fields'!$B119="(blank)","",
IF('Sales Volume'!$B$6="Customer Name",IF(NOT(OR('Pivot fields'!$B119="(blank)",'Pivot fields'!$B119="")),'Pivot fields'!$B119,""),
IF('Sales Volume'!$B$6="Customer location",IF(NOT(OR('Pivot fields'!$D119="(blank)",'Pivot fields'!$D119="")),'Pivot fields'!$D119,""),
IF('Sales Volume'!$B$6="Product type",IF(NOT(OR('Pivot fields'!$F119="(blank)",'Pivot fields'!$F119="")),'Pivot fields'!$F119,""),
""))))</f>
        <v/>
      </c>
      <c r="F120" s="7" t="str">
        <f>IF($E120="","",
IF('Sales Volume'!$B$6="Customer name",SUMIFS(Data!$G:$G,Data!$B:$B,VOL!$E120,Data!$I:$I,1),
IF('Sales Volume'!$B$6="Customer location",SUMIFS(Data!$G:$G,Data!$C:$C,VOL!$E120,Data!$I:$I,1),
IF('Sales Volume'!$B$6="Product type",SUMIFS(Data!$G:$G,Data!$F:$F,VOL!$E120,Data!$I:$I,1),
""))))</f>
        <v/>
      </c>
      <c r="G120" s="7" t="str">
        <f>IF($E120="","",
IF('Sales Volume'!$B$6="Customer name",SUMIFS(Data!$G:$G,Data!$B:$B,VOL!$E120,Data!$I:$I,53),
IF('Sales Volume'!$B$6="Customer location",SUMIFS(Data!$G:$G,Data!$C:$C,VOL!$E120,Data!$I:$I,53),
IF('Sales Volume'!$B$6="Product type",SUMIFS(Data!$G:$G,Data!$F:$F,VOL!$E120,Data!$I:$I,53),
""))))</f>
        <v/>
      </c>
      <c r="I120" s="7" t="str">
        <f>IF($E120="","",
IF('Sales Volume'!$B$6="Customer name",SUMIFS(Data!$G:$G,Data!$B:$B,VOL!$E120,Data!$I:$I,"&gt;0",Data!$I:$I,"&lt;=4"),
IF('Sales Volume'!$B$6="Customer location",SUMIFS(Data!$G:$G,Data!$C:$C,VOL!$E120,Data!$I:$I,"&gt;0",Data!$I:$I,"&lt;=4"),
IF('Sales Volume'!$B$6="Product type",SUMIFS(Data!$G:$G,Data!$F:$F,VOL!$E120,Data!$I:$I,"&gt;0",Data!$I:$I,"&lt;=4"),
""))))</f>
        <v/>
      </c>
      <c r="J120" s="7" t="str">
        <f>IF($E120="","",
IF('Sales Volume'!$B$6="Customer name",SUMIFS(Data!$G:$G,Data!$B:$B,VOL!$E120,Data!$I:$I,"&gt;52",Data!$I:$I,"&lt;=56"),
IF('Sales Volume'!$B$6="Customer location",SUMIFS(Data!$G:$G,Data!$C:$C,VOL!$E120,Data!$I:$I,"&gt;52",Data!$I:$I,"&lt;=56"),
IF('Sales Volume'!$B$6="Product type",SUMIFS(Data!$G:$G,Data!$F:$F,VOL!$E120,Data!$I:$I,"&gt;52",Data!$I:$I,"&lt;=56"),
""))))</f>
        <v/>
      </c>
      <c r="L120" s="7" t="str">
        <f>IF($E120="","",
IF('Sales Volume'!$B$6="Customer name",SUMIFS(Data!$G:$G,Data!$B:$B,VOL!$E120,Data!$I:$I,"&gt;0",Data!$I:$I,"&lt;=13"),
IF('Sales Volume'!$B$6="Customer location",SUMIFS(Data!$G:$G,Data!$C:$C,VOL!$E120,Data!$I:$I,"&gt;0",Data!$I:$I,"&lt;=13"),
IF('Sales Volume'!$B$6="Product type",SUMIFS(Data!$G:$G,Data!$F:$F,VOL!$E120,Data!$I:$I,"&gt;0",Data!$I:$I,"&lt;=13"),
""))))</f>
        <v/>
      </c>
      <c r="M120" s="7" t="str">
        <f>IF($E120="","",
IF('Sales Volume'!$B$6="Customer name",SUMIFS(Data!$G:$G,Data!$B:$B,VOL!$E120,Data!$I:$I,"&gt;52",Data!$I:$I,"&lt;=65"),
IF('Sales Volume'!$B$6="Customer location",SUMIFS(Data!$G:$G,Data!$C:$C,VOL!$E120,Data!$I:$I,"&gt;52",Data!$I:$I,"&lt;=65"),
IF('Sales Volume'!$B$6="Product type",SUMIFS(Data!$G:$G,Data!$F:$F,VOL!$E120,Data!$I:$I,"&gt;52",Data!$I:$I,"&lt;=65"),
""))))</f>
        <v/>
      </c>
      <c r="O120" s="7" t="str">
        <f>IF($E120="","",
IF('Sales Volume'!$B$6="Customer name",SUMIFS(Data!$G:$G,Data!$B:$B,VOL!$E120,Data!$I:$I,"&gt;0",Data!$I:$I,"&lt;=52"),
IF('Sales Volume'!$B$6="Customer location",SUMIFS(Data!$G:$G,Data!$C:$C,VOL!$E120,Data!$I:$I,"&gt;0",Data!$I:$I,"&lt;=52"),
IF('Sales Volume'!$B$6="Product type",SUMIFS(Data!$G:$G,Data!$F:$F,VOL!$E120,Data!$I:$I,"&gt;0",Data!$I:$I,"&lt;=52"),
""))))</f>
        <v/>
      </c>
      <c r="P120" s="7" t="str">
        <f>IF($E120="","",
IF('Sales Volume'!$B$6="Customer name",SUMIFS(Data!$G:$G,Data!$B:$B,VOL!$E120,Data!$I:$I,"&gt;52",Data!$I:$I,"&lt;=104"),
IF('Sales Volume'!$B$6="Customer location",SUMIFS(Data!$G:$G,Data!$C:$C,VOL!$E120,Data!$I:$I,"&gt;52",Data!$I:$I,"&lt;=104"),
IF('Sales Volume'!$B$6="Product type",SUMIFS(Data!$G:$G,Data!$F:$F,VOL!$E120,Data!$I:$I,"&gt;52",Data!$I:$I,"&lt;=104"),
""))))</f>
        <v/>
      </c>
    </row>
    <row r="121" spans="1:16" x14ac:dyDescent="0.35">
      <c r="A121" s="8" t="str">
        <f>IFERROR(_xlfn.RANK.EQ(F121,$F$3:$F$150,0)+COUNTIF($F$3:F121,F121)-1,"")</f>
        <v/>
      </c>
      <c r="B121" s="8" t="str">
        <f>IFERROR(_xlfn.RANK.EQ(I121,$I$3:$I$150,0)+COUNTIF($I$3:I121,I121)-1,"")</f>
        <v/>
      </c>
      <c r="C121" s="8" t="str">
        <f>IFERROR(_xlfn.RANK.EQ(L121,$L$3:$L$150,0)+COUNTIF($L$3:L121,L121)-1,"")</f>
        <v/>
      </c>
      <c r="D121" s="8" t="str">
        <f>IFERROR(_xlfn.RANK.EQ(O121,$O$3:$O$150,0)+COUNTIF($O$3:O121,O121)-1,"")</f>
        <v/>
      </c>
      <c r="E121" t="str">
        <f xml:space="preserve">
IF('Pivot fields'!$B120="(blank)","",
IF('Sales Volume'!$B$6="Customer Name",IF(NOT(OR('Pivot fields'!$B120="(blank)",'Pivot fields'!$B120="")),'Pivot fields'!$B120,""),
IF('Sales Volume'!$B$6="Customer location",IF(NOT(OR('Pivot fields'!$D120="(blank)",'Pivot fields'!$D120="")),'Pivot fields'!$D120,""),
IF('Sales Volume'!$B$6="Product type",IF(NOT(OR('Pivot fields'!$F120="(blank)",'Pivot fields'!$F120="")),'Pivot fields'!$F120,""),
""))))</f>
        <v/>
      </c>
      <c r="F121" s="7" t="str">
        <f>IF($E121="","",
IF('Sales Volume'!$B$6="Customer name",SUMIFS(Data!$G:$G,Data!$B:$B,VOL!$E121,Data!$I:$I,1),
IF('Sales Volume'!$B$6="Customer location",SUMIFS(Data!$G:$G,Data!$C:$C,VOL!$E121,Data!$I:$I,1),
IF('Sales Volume'!$B$6="Product type",SUMIFS(Data!$G:$G,Data!$F:$F,VOL!$E121,Data!$I:$I,1),
""))))</f>
        <v/>
      </c>
      <c r="G121" s="7" t="str">
        <f>IF($E121="","",
IF('Sales Volume'!$B$6="Customer name",SUMIFS(Data!$G:$G,Data!$B:$B,VOL!$E121,Data!$I:$I,53),
IF('Sales Volume'!$B$6="Customer location",SUMIFS(Data!$G:$G,Data!$C:$C,VOL!$E121,Data!$I:$I,53),
IF('Sales Volume'!$B$6="Product type",SUMIFS(Data!$G:$G,Data!$F:$F,VOL!$E121,Data!$I:$I,53),
""))))</f>
        <v/>
      </c>
      <c r="I121" s="7" t="str">
        <f>IF($E121="","",
IF('Sales Volume'!$B$6="Customer name",SUMIFS(Data!$G:$G,Data!$B:$B,VOL!$E121,Data!$I:$I,"&gt;0",Data!$I:$I,"&lt;=4"),
IF('Sales Volume'!$B$6="Customer location",SUMIFS(Data!$G:$G,Data!$C:$C,VOL!$E121,Data!$I:$I,"&gt;0",Data!$I:$I,"&lt;=4"),
IF('Sales Volume'!$B$6="Product type",SUMIFS(Data!$G:$G,Data!$F:$F,VOL!$E121,Data!$I:$I,"&gt;0",Data!$I:$I,"&lt;=4"),
""))))</f>
        <v/>
      </c>
      <c r="J121" s="7" t="str">
        <f>IF($E121="","",
IF('Sales Volume'!$B$6="Customer name",SUMIFS(Data!$G:$G,Data!$B:$B,VOL!$E121,Data!$I:$I,"&gt;52",Data!$I:$I,"&lt;=56"),
IF('Sales Volume'!$B$6="Customer location",SUMIFS(Data!$G:$G,Data!$C:$C,VOL!$E121,Data!$I:$I,"&gt;52",Data!$I:$I,"&lt;=56"),
IF('Sales Volume'!$B$6="Product type",SUMIFS(Data!$G:$G,Data!$F:$F,VOL!$E121,Data!$I:$I,"&gt;52",Data!$I:$I,"&lt;=56"),
""))))</f>
        <v/>
      </c>
      <c r="L121" s="7" t="str">
        <f>IF($E121="","",
IF('Sales Volume'!$B$6="Customer name",SUMIFS(Data!$G:$G,Data!$B:$B,VOL!$E121,Data!$I:$I,"&gt;0",Data!$I:$I,"&lt;=13"),
IF('Sales Volume'!$B$6="Customer location",SUMIFS(Data!$G:$G,Data!$C:$C,VOL!$E121,Data!$I:$I,"&gt;0",Data!$I:$I,"&lt;=13"),
IF('Sales Volume'!$B$6="Product type",SUMIFS(Data!$G:$G,Data!$F:$F,VOL!$E121,Data!$I:$I,"&gt;0",Data!$I:$I,"&lt;=13"),
""))))</f>
        <v/>
      </c>
      <c r="M121" s="7" t="str">
        <f>IF($E121="","",
IF('Sales Volume'!$B$6="Customer name",SUMIFS(Data!$G:$G,Data!$B:$B,VOL!$E121,Data!$I:$I,"&gt;52",Data!$I:$I,"&lt;=65"),
IF('Sales Volume'!$B$6="Customer location",SUMIFS(Data!$G:$G,Data!$C:$C,VOL!$E121,Data!$I:$I,"&gt;52",Data!$I:$I,"&lt;=65"),
IF('Sales Volume'!$B$6="Product type",SUMIFS(Data!$G:$G,Data!$F:$F,VOL!$E121,Data!$I:$I,"&gt;52",Data!$I:$I,"&lt;=65"),
""))))</f>
        <v/>
      </c>
      <c r="O121" s="7" t="str">
        <f>IF($E121="","",
IF('Sales Volume'!$B$6="Customer name",SUMIFS(Data!$G:$G,Data!$B:$B,VOL!$E121,Data!$I:$I,"&gt;0",Data!$I:$I,"&lt;=52"),
IF('Sales Volume'!$B$6="Customer location",SUMIFS(Data!$G:$G,Data!$C:$C,VOL!$E121,Data!$I:$I,"&gt;0",Data!$I:$I,"&lt;=52"),
IF('Sales Volume'!$B$6="Product type",SUMIFS(Data!$G:$G,Data!$F:$F,VOL!$E121,Data!$I:$I,"&gt;0",Data!$I:$I,"&lt;=52"),
""))))</f>
        <v/>
      </c>
      <c r="P121" s="7" t="str">
        <f>IF($E121="","",
IF('Sales Volume'!$B$6="Customer name",SUMIFS(Data!$G:$G,Data!$B:$B,VOL!$E121,Data!$I:$I,"&gt;52",Data!$I:$I,"&lt;=104"),
IF('Sales Volume'!$B$6="Customer location",SUMIFS(Data!$G:$G,Data!$C:$C,VOL!$E121,Data!$I:$I,"&gt;52",Data!$I:$I,"&lt;=104"),
IF('Sales Volume'!$B$6="Product type",SUMIFS(Data!$G:$G,Data!$F:$F,VOL!$E121,Data!$I:$I,"&gt;52",Data!$I:$I,"&lt;=104"),
""))))</f>
        <v/>
      </c>
    </row>
    <row r="122" spans="1:16" x14ac:dyDescent="0.35">
      <c r="A122" s="8" t="str">
        <f>IFERROR(_xlfn.RANK.EQ(F122,$F$3:$F$150,0)+COUNTIF($F$3:F122,F122)-1,"")</f>
        <v/>
      </c>
      <c r="B122" s="8" t="str">
        <f>IFERROR(_xlfn.RANK.EQ(I122,$I$3:$I$150,0)+COUNTIF($I$3:I122,I122)-1,"")</f>
        <v/>
      </c>
      <c r="C122" s="8" t="str">
        <f>IFERROR(_xlfn.RANK.EQ(L122,$L$3:$L$150,0)+COUNTIF($L$3:L122,L122)-1,"")</f>
        <v/>
      </c>
      <c r="D122" s="8" t="str">
        <f>IFERROR(_xlfn.RANK.EQ(O122,$O$3:$O$150,0)+COUNTIF($O$3:O122,O122)-1,"")</f>
        <v/>
      </c>
      <c r="E122" t="str">
        <f xml:space="preserve">
IF('Pivot fields'!$B121="(blank)","",
IF('Sales Volume'!$B$6="Customer Name",IF(NOT(OR('Pivot fields'!$B121="(blank)",'Pivot fields'!$B121="")),'Pivot fields'!$B121,""),
IF('Sales Volume'!$B$6="Customer location",IF(NOT(OR('Pivot fields'!$D121="(blank)",'Pivot fields'!$D121="")),'Pivot fields'!$D121,""),
IF('Sales Volume'!$B$6="Product type",IF(NOT(OR('Pivot fields'!$F121="(blank)",'Pivot fields'!$F121="")),'Pivot fields'!$F121,""),
""))))</f>
        <v/>
      </c>
      <c r="F122" s="7" t="str">
        <f>IF($E122="","",
IF('Sales Volume'!$B$6="Customer name",SUMIFS(Data!$G:$G,Data!$B:$B,VOL!$E122,Data!$I:$I,1),
IF('Sales Volume'!$B$6="Customer location",SUMIFS(Data!$G:$G,Data!$C:$C,VOL!$E122,Data!$I:$I,1),
IF('Sales Volume'!$B$6="Product type",SUMIFS(Data!$G:$G,Data!$F:$F,VOL!$E122,Data!$I:$I,1),
""))))</f>
        <v/>
      </c>
      <c r="G122" s="7" t="str">
        <f>IF($E122="","",
IF('Sales Volume'!$B$6="Customer name",SUMIFS(Data!$G:$G,Data!$B:$B,VOL!$E122,Data!$I:$I,53),
IF('Sales Volume'!$B$6="Customer location",SUMIFS(Data!$G:$G,Data!$C:$C,VOL!$E122,Data!$I:$I,53),
IF('Sales Volume'!$B$6="Product type",SUMIFS(Data!$G:$G,Data!$F:$F,VOL!$E122,Data!$I:$I,53),
""))))</f>
        <v/>
      </c>
      <c r="I122" s="7" t="str">
        <f>IF($E122="","",
IF('Sales Volume'!$B$6="Customer name",SUMIFS(Data!$G:$G,Data!$B:$B,VOL!$E122,Data!$I:$I,"&gt;0",Data!$I:$I,"&lt;=4"),
IF('Sales Volume'!$B$6="Customer location",SUMIFS(Data!$G:$G,Data!$C:$C,VOL!$E122,Data!$I:$I,"&gt;0",Data!$I:$I,"&lt;=4"),
IF('Sales Volume'!$B$6="Product type",SUMIFS(Data!$G:$G,Data!$F:$F,VOL!$E122,Data!$I:$I,"&gt;0",Data!$I:$I,"&lt;=4"),
""))))</f>
        <v/>
      </c>
      <c r="J122" s="7" t="str">
        <f>IF($E122="","",
IF('Sales Volume'!$B$6="Customer name",SUMIFS(Data!$G:$G,Data!$B:$B,VOL!$E122,Data!$I:$I,"&gt;52",Data!$I:$I,"&lt;=56"),
IF('Sales Volume'!$B$6="Customer location",SUMIFS(Data!$G:$G,Data!$C:$C,VOL!$E122,Data!$I:$I,"&gt;52",Data!$I:$I,"&lt;=56"),
IF('Sales Volume'!$B$6="Product type",SUMIFS(Data!$G:$G,Data!$F:$F,VOL!$E122,Data!$I:$I,"&gt;52",Data!$I:$I,"&lt;=56"),
""))))</f>
        <v/>
      </c>
      <c r="L122" s="7" t="str">
        <f>IF($E122="","",
IF('Sales Volume'!$B$6="Customer name",SUMIFS(Data!$G:$G,Data!$B:$B,VOL!$E122,Data!$I:$I,"&gt;0",Data!$I:$I,"&lt;=13"),
IF('Sales Volume'!$B$6="Customer location",SUMIFS(Data!$G:$G,Data!$C:$C,VOL!$E122,Data!$I:$I,"&gt;0",Data!$I:$I,"&lt;=13"),
IF('Sales Volume'!$B$6="Product type",SUMIFS(Data!$G:$G,Data!$F:$F,VOL!$E122,Data!$I:$I,"&gt;0",Data!$I:$I,"&lt;=13"),
""))))</f>
        <v/>
      </c>
      <c r="M122" s="7" t="str">
        <f>IF($E122="","",
IF('Sales Volume'!$B$6="Customer name",SUMIFS(Data!$G:$G,Data!$B:$B,VOL!$E122,Data!$I:$I,"&gt;52",Data!$I:$I,"&lt;=65"),
IF('Sales Volume'!$B$6="Customer location",SUMIFS(Data!$G:$G,Data!$C:$C,VOL!$E122,Data!$I:$I,"&gt;52",Data!$I:$I,"&lt;=65"),
IF('Sales Volume'!$B$6="Product type",SUMIFS(Data!$G:$G,Data!$F:$F,VOL!$E122,Data!$I:$I,"&gt;52",Data!$I:$I,"&lt;=65"),
""))))</f>
        <v/>
      </c>
      <c r="O122" s="7" t="str">
        <f>IF($E122="","",
IF('Sales Volume'!$B$6="Customer name",SUMIFS(Data!$G:$G,Data!$B:$B,VOL!$E122,Data!$I:$I,"&gt;0",Data!$I:$I,"&lt;=52"),
IF('Sales Volume'!$B$6="Customer location",SUMIFS(Data!$G:$G,Data!$C:$C,VOL!$E122,Data!$I:$I,"&gt;0",Data!$I:$I,"&lt;=52"),
IF('Sales Volume'!$B$6="Product type",SUMIFS(Data!$G:$G,Data!$F:$F,VOL!$E122,Data!$I:$I,"&gt;0",Data!$I:$I,"&lt;=52"),
""))))</f>
        <v/>
      </c>
      <c r="P122" s="7" t="str">
        <f>IF($E122="","",
IF('Sales Volume'!$B$6="Customer name",SUMIFS(Data!$G:$G,Data!$B:$B,VOL!$E122,Data!$I:$I,"&gt;52",Data!$I:$I,"&lt;=104"),
IF('Sales Volume'!$B$6="Customer location",SUMIFS(Data!$G:$G,Data!$C:$C,VOL!$E122,Data!$I:$I,"&gt;52",Data!$I:$I,"&lt;=104"),
IF('Sales Volume'!$B$6="Product type",SUMIFS(Data!$G:$G,Data!$F:$F,VOL!$E122,Data!$I:$I,"&gt;52",Data!$I:$I,"&lt;=104"),
""))))</f>
        <v/>
      </c>
    </row>
    <row r="123" spans="1:16" x14ac:dyDescent="0.35">
      <c r="A123" s="8" t="str">
        <f>IFERROR(_xlfn.RANK.EQ(F123,$F$3:$F$150,0)+COUNTIF($F$3:F123,F123)-1,"")</f>
        <v/>
      </c>
      <c r="B123" s="8" t="str">
        <f>IFERROR(_xlfn.RANK.EQ(I123,$I$3:$I$150,0)+COUNTIF($I$3:I123,I123)-1,"")</f>
        <v/>
      </c>
      <c r="C123" s="8" t="str">
        <f>IFERROR(_xlfn.RANK.EQ(L123,$L$3:$L$150,0)+COUNTIF($L$3:L123,L123)-1,"")</f>
        <v/>
      </c>
      <c r="D123" s="8" t="str">
        <f>IFERROR(_xlfn.RANK.EQ(O123,$O$3:$O$150,0)+COUNTIF($O$3:O123,O123)-1,"")</f>
        <v/>
      </c>
      <c r="E123" t="str">
        <f xml:space="preserve">
IF('Pivot fields'!$B122="(blank)","",
IF('Sales Volume'!$B$6="Customer Name",IF(NOT(OR('Pivot fields'!$B122="(blank)",'Pivot fields'!$B122="")),'Pivot fields'!$B122,""),
IF('Sales Volume'!$B$6="Customer location",IF(NOT(OR('Pivot fields'!$D122="(blank)",'Pivot fields'!$D122="")),'Pivot fields'!$D122,""),
IF('Sales Volume'!$B$6="Product type",IF(NOT(OR('Pivot fields'!$F122="(blank)",'Pivot fields'!$F122="")),'Pivot fields'!$F122,""),
""))))</f>
        <v/>
      </c>
      <c r="F123" s="7" t="str">
        <f>IF($E123="","",
IF('Sales Volume'!$B$6="Customer name",SUMIFS(Data!$G:$G,Data!$B:$B,VOL!$E123,Data!$I:$I,1),
IF('Sales Volume'!$B$6="Customer location",SUMIFS(Data!$G:$G,Data!$C:$C,VOL!$E123,Data!$I:$I,1),
IF('Sales Volume'!$B$6="Product type",SUMIFS(Data!$G:$G,Data!$F:$F,VOL!$E123,Data!$I:$I,1),
""))))</f>
        <v/>
      </c>
      <c r="G123" s="7" t="str">
        <f>IF($E123="","",
IF('Sales Volume'!$B$6="Customer name",SUMIFS(Data!$G:$G,Data!$B:$B,VOL!$E123,Data!$I:$I,53),
IF('Sales Volume'!$B$6="Customer location",SUMIFS(Data!$G:$G,Data!$C:$C,VOL!$E123,Data!$I:$I,53),
IF('Sales Volume'!$B$6="Product type",SUMIFS(Data!$G:$G,Data!$F:$F,VOL!$E123,Data!$I:$I,53),
""))))</f>
        <v/>
      </c>
      <c r="I123" s="7" t="str">
        <f>IF($E123="","",
IF('Sales Volume'!$B$6="Customer name",SUMIFS(Data!$G:$G,Data!$B:$B,VOL!$E123,Data!$I:$I,"&gt;0",Data!$I:$I,"&lt;=4"),
IF('Sales Volume'!$B$6="Customer location",SUMIFS(Data!$G:$G,Data!$C:$C,VOL!$E123,Data!$I:$I,"&gt;0",Data!$I:$I,"&lt;=4"),
IF('Sales Volume'!$B$6="Product type",SUMIFS(Data!$G:$G,Data!$F:$F,VOL!$E123,Data!$I:$I,"&gt;0",Data!$I:$I,"&lt;=4"),
""))))</f>
        <v/>
      </c>
      <c r="J123" s="7" t="str">
        <f>IF($E123="","",
IF('Sales Volume'!$B$6="Customer name",SUMIFS(Data!$G:$G,Data!$B:$B,VOL!$E123,Data!$I:$I,"&gt;52",Data!$I:$I,"&lt;=56"),
IF('Sales Volume'!$B$6="Customer location",SUMIFS(Data!$G:$G,Data!$C:$C,VOL!$E123,Data!$I:$I,"&gt;52",Data!$I:$I,"&lt;=56"),
IF('Sales Volume'!$B$6="Product type",SUMIFS(Data!$G:$G,Data!$F:$F,VOL!$E123,Data!$I:$I,"&gt;52",Data!$I:$I,"&lt;=56"),
""))))</f>
        <v/>
      </c>
      <c r="L123" s="7" t="str">
        <f>IF($E123="","",
IF('Sales Volume'!$B$6="Customer name",SUMIFS(Data!$G:$G,Data!$B:$B,VOL!$E123,Data!$I:$I,"&gt;0",Data!$I:$I,"&lt;=13"),
IF('Sales Volume'!$B$6="Customer location",SUMIFS(Data!$G:$G,Data!$C:$C,VOL!$E123,Data!$I:$I,"&gt;0",Data!$I:$I,"&lt;=13"),
IF('Sales Volume'!$B$6="Product type",SUMIFS(Data!$G:$G,Data!$F:$F,VOL!$E123,Data!$I:$I,"&gt;0",Data!$I:$I,"&lt;=13"),
""))))</f>
        <v/>
      </c>
      <c r="M123" s="7" t="str">
        <f>IF($E123="","",
IF('Sales Volume'!$B$6="Customer name",SUMIFS(Data!$G:$G,Data!$B:$B,VOL!$E123,Data!$I:$I,"&gt;52",Data!$I:$I,"&lt;=65"),
IF('Sales Volume'!$B$6="Customer location",SUMIFS(Data!$G:$G,Data!$C:$C,VOL!$E123,Data!$I:$I,"&gt;52",Data!$I:$I,"&lt;=65"),
IF('Sales Volume'!$B$6="Product type",SUMIFS(Data!$G:$G,Data!$F:$F,VOL!$E123,Data!$I:$I,"&gt;52",Data!$I:$I,"&lt;=65"),
""))))</f>
        <v/>
      </c>
      <c r="O123" s="7" t="str">
        <f>IF($E123="","",
IF('Sales Volume'!$B$6="Customer name",SUMIFS(Data!$G:$G,Data!$B:$B,VOL!$E123,Data!$I:$I,"&gt;0",Data!$I:$I,"&lt;=52"),
IF('Sales Volume'!$B$6="Customer location",SUMIFS(Data!$G:$G,Data!$C:$C,VOL!$E123,Data!$I:$I,"&gt;0",Data!$I:$I,"&lt;=52"),
IF('Sales Volume'!$B$6="Product type",SUMIFS(Data!$G:$G,Data!$F:$F,VOL!$E123,Data!$I:$I,"&gt;0",Data!$I:$I,"&lt;=52"),
""))))</f>
        <v/>
      </c>
      <c r="P123" s="7" t="str">
        <f>IF($E123="","",
IF('Sales Volume'!$B$6="Customer name",SUMIFS(Data!$G:$G,Data!$B:$B,VOL!$E123,Data!$I:$I,"&gt;52",Data!$I:$I,"&lt;=104"),
IF('Sales Volume'!$B$6="Customer location",SUMIFS(Data!$G:$G,Data!$C:$C,VOL!$E123,Data!$I:$I,"&gt;52",Data!$I:$I,"&lt;=104"),
IF('Sales Volume'!$B$6="Product type",SUMIFS(Data!$G:$G,Data!$F:$F,VOL!$E123,Data!$I:$I,"&gt;52",Data!$I:$I,"&lt;=104"),
""))))</f>
        <v/>
      </c>
    </row>
    <row r="124" spans="1:16" x14ac:dyDescent="0.35">
      <c r="A124" s="8" t="str">
        <f>IFERROR(_xlfn.RANK.EQ(F124,$F$3:$F$150,0)+COUNTIF($F$3:F124,F124)-1,"")</f>
        <v/>
      </c>
      <c r="B124" s="8" t="str">
        <f>IFERROR(_xlfn.RANK.EQ(I124,$I$3:$I$150,0)+COUNTIF($I$3:I124,I124)-1,"")</f>
        <v/>
      </c>
      <c r="C124" s="8" t="str">
        <f>IFERROR(_xlfn.RANK.EQ(L124,$L$3:$L$150,0)+COUNTIF($L$3:L124,L124)-1,"")</f>
        <v/>
      </c>
      <c r="D124" s="8" t="str">
        <f>IFERROR(_xlfn.RANK.EQ(O124,$O$3:$O$150,0)+COUNTIF($O$3:O124,O124)-1,"")</f>
        <v/>
      </c>
      <c r="E124" t="str">
        <f xml:space="preserve">
IF('Pivot fields'!$B123="(blank)","",
IF('Sales Volume'!$B$6="Customer Name",IF(NOT(OR('Pivot fields'!$B123="(blank)",'Pivot fields'!$B123="")),'Pivot fields'!$B123,""),
IF('Sales Volume'!$B$6="Customer location",IF(NOT(OR('Pivot fields'!$D123="(blank)",'Pivot fields'!$D123="")),'Pivot fields'!$D123,""),
IF('Sales Volume'!$B$6="Product type",IF(NOT(OR('Pivot fields'!$F123="(blank)",'Pivot fields'!$F123="")),'Pivot fields'!$F123,""),
""))))</f>
        <v/>
      </c>
      <c r="F124" s="7" t="str">
        <f>IF($E124="","",
IF('Sales Volume'!$B$6="Customer name",SUMIFS(Data!$G:$G,Data!$B:$B,VOL!$E124,Data!$I:$I,1),
IF('Sales Volume'!$B$6="Customer location",SUMIFS(Data!$G:$G,Data!$C:$C,VOL!$E124,Data!$I:$I,1),
IF('Sales Volume'!$B$6="Product type",SUMIFS(Data!$G:$G,Data!$F:$F,VOL!$E124,Data!$I:$I,1),
""))))</f>
        <v/>
      </c>
      <c r="G124" s="7" t="str">
        <f>IF($E124="","",
IF('Sales Volume'!$B$6="Customer name",SUMIFS(Data!$G:$G,Data!$B:$B,VOL!$E124,Data!$I:$I,53),
IF('Sales Volume'!$B$6="Customer location",SUMIFS(Data!$G:$G,Data!$C:$C,VOL!$E124,Data!$I:$I,53),
IF('Sales Volume'!$B$6="Product type",SUMIFS(Data!$G:$G,Data!$F:$F,VOL!$E124,Data!$I:$I,53),
""))))</f>
        <v/>
      </c>
      <c r="I124" s="7" t="str">
        <f>IF($E124="","",
IF('Sales Volume'!$B$6="Customer name",SUMIFS(Data!$G:$G,Data!$B:$B,VOL!$E124,Data!$I:$I,"&gt;0",Data!$I:$I,"&lt;=4"),
IF('Sales Volume'!$B$6="Customer location",SUMIFS(Data!$G:$G,Data!$C:$C,VOL!$E124,Data!$I:$I,"&gt;0",Data!$I:$I,"&lt;=4"),
IF('Sales Volume'!$B$6="Product type",SUMIFS(Data!$G:$G,Data!$F:$F,VOL!$E124,Data!$I:$I,"&gt;0",Data!$I:$I,"&lt;=4"),
""))))</f>
        <v/>
      </c>
      <c r="J124" s="7" t="str">
        <f>IF($E124="","",
IF('Sales Volume'!$B$6="Customer name",SUMIFS(Data!$G:$G,Data!$B:$B,VOL!$E124,Data!$I:$I,"&gt;52",Data!$I:$I,"&lt;=56"),
IF('Sales Volume'!$B$6="Customer location",SUMIFS(Data!$G:$G,Data!$C:$C,VOL!$E124,Data!$I:$I,"&gt;52",Data!$I:$I,"&lt;=56"),
IF('Sales Volume'!$B$6="Product type",SUMIFS(Data!$G:$G,Data!$F:$F,VOL!$E124,Data!$I:$I,"&gt;52",Data!$I:$I,"&lt;=56"),
""))))</f>
        <v/>
      </c>
      <c r="L124" s="7" t="str">
        <f>IF($E124="","",
IF('Sales Volume'!$B$6="Customer name",SUMIFS(Data!$G:$G,Data!$B:$B,VOL!$E124,Data!$I:$I,"&gt;0",Data!$I:$I,"&lt;=13"),
IF('Sales Volume'!$B$6="Customer location",SUMIFS(Data!$G:$G,Data!$C:$C,VOL!$E124,Data!$I:$I,"&gt;0",Data!$I:$I,"&lt;=13"),
IF('Sales Volume'!$B$6="Product type",SUMIFS(Data!$G:$G,Data!$F:$F,VOL!$E124,Data!$I:$I,"&gt;0",Data!$I:$I,"&lt;=13"),
""))))</f>
        <v/>
      </c>
      <c r="M124" s="7" t="str">
        <f>IF($E124="","",
IF('Sales Volume'!$B$6="Customer name",SUMIFS(Data!$G:$G,Data!$B:$B,VOL!$E124,Data!$I:$I,"&gt;52",Data!$I:$I,"&lt;=65"),
IF('Sales Volume'!$B$6="Customer location",SUMIFS(Data!$G:$G,Data!$C:$C,VOL!$E124,Data!$I:$I,"&gt;52",Data!$I:$I,"&lt;=65"),
IF('Sales Volume'!$B$6="Product type",SUMIFS(Data!$G:$G,Data!$F:$F,VOL!$E124,Data!$I:$I,"&gt;52",Data!$I:$I,"&lt;=65"),
""))))</f>
        <v/>
      </c>
      <c r="O124" s="7" t="str">
        <f>IF($E124="","",
IF('Sales Volume'!$B$6="Customer name",SUMIFS(Data!$G:$G,Data!$B:$B,VOL!$E124,Data!$I:$I,"&gt;0",Data!$I:$I,"&lt;=52"),
IF('Sales Volume'!$B$6="Customer location",SUMIFS(Data!$G:$G,Data!$C:$C,VOL!$E124,Data!$I:$I,"&gt;0",Data!$I:$I,"&lt;=52"),
IF('Sales Volume'!$B$6="Product type",SUMIFS(Data!$G:$G,Data!$F:$F,VOL!$E124,Data!$I:$I,"&gt;0",Data!$I:$I,"&lt;=52"),
""))))</f>
        <v/>
      </c>
      <c r="P124" s="7" t="str">
        <f>IF($E124="","",
IF('Sales Volume'!$B$6="Customer name",SUMIFS(Data!$G:$G,Data!$B:$B,VOL!$E124,Data!$I:$I,"&gt;52",Data!$I:$I,"&lt;=104"),
IF('Sales Volume'!$B$6="Customer location",SUMIFS(Data!$G:$G,Data!$C:$C,VOL!$E124,Data!$I:$I,"&gt;52",Data!$I:$I,"&lt;=104"),
IF('Sales Volume'!$B$6="Product type",SUMIFS(Data!$G:$G,Data!$F:$F,VOL!$E124,Data!$I:$I,"&gt;52",Data!$I:$I,"&lt;=104"),
""))))</f>
        <v/>
      </c>
    </row>
    <row r="125" spans="1:16" x14ac:dyDescent="0.35">
      <c r="A125" s="8" t="str">
        <f>IFERROR(_xlfn.RANK.EQ(F125,$F$3:$F$150,0)+COUNTIF($F$3:F125,F125)-1,"")</f>
        <v/>
      </c>
      <c r="B125" s="8" t="str">
        <f>IFERROR(_xlfn.RANK.EQ(I125,$I$3:$I$150,0)+COUNTIF($I$3:I125,I125)-1,"")</f>
        <v/>
      </c>
      <c r="C125" s="8" t="str">
        <f>IFERROR(_xlfn.RANK.EQ(L125,$L$3:$L$150,0)+COUNTIF($L$3:L125,L125)-1,"")</f>
        <v/>
      </c>
      <c r="D125" s="8" t="str">
        <f>IFERROR(_xlfn.RANK.EQ(O125,$O$3:$O$150,0)+COUNTIF($O$3:O125,O125)-1,"")</f>
        <v/>
      </c>
      <c r="E125" t="str">
        <f xml:space="preserve">
IF('Pivot fields'!$B124="(blank)","",
IF('Sales Volume'!$B$6="Customer Name",IF(NOT(OR('Pivot fields'!$B124="(blank)",'Pivot fields'!$B124="")),'Pivot fields'!$B124,""),
IF('Sales Volume'!$B$6="Customer location",IF(NOT(OR('Pivot fields'!$D124="(blank)",'Pivot fields'!$D124="")),'Pivot fields'!$D124,""),
IF('Sales Volume'!$B$6="Product type",IF(NOT(OR('Pivot fields'!$F124="(blank)",'Pivot fields'!$F124="")),'Pivot fields'!$F124,""),
""))))</f>
        <v/>
      </c>
      <c r="F125" s="7" t="str">
        <f>IF($E125="","",
IF('Sales Volume'!$B$6="Customer name",SUMIFS(Data!$G:$G,Data!$B:$B,VOL!$E125,Data!$I:$I,1),
IF('Sales Volume'!$B$6="Customer location",SUMIFS(Data!$G:$G,Data!$C:$C,VOL!$E125,Data!$I:$I,1),
IF('Sales Volume'!$B$6="Product type",SUMIFS(Data!$G:$G,Data!$F:$F,VOL!$E125,Data!$I:$I,1),
""))))</f>
        <v/>
      </c>
      <c r="G125" s="7" t="str">
        <f>IF($E125="","",
IF('Sales Volume'!$B$6="Customer name",SUMIFS(Data!$G:$G,Data!$B:$B,VOL!$E125,Data!$I:$I,53),
IF('Sales Volume'!$B$6="Customer location",SUMIFS(Data!$G:$G,Data!$C:$C,VOL!$E125,Data!$I:$I,53),
IF('Sales Volume'!$B$6="Product type",SUMIFS(Data!$G:$G,Data!$F:$F,VOL!$E125,Data!$I:$I,53),
""))))</f>
        <v/>
      </c>
      <c r="I125" s="7" t="str">
        <f>IF($E125="","",
IF('Sales Volume'!$B$6="Customer name",SUMIFS(Data!$G:$G,Data!$B:$B,VOL!$E125,Data!$I:$I,"&gt;0",Data!$I:$I,"&lt;=4"),
IF('Sales Volume'!$B$6="Customer location",SUMIFS(Data!$G:$G,Data!$C:$C,VOL!$E125,Data!$I:$I,"&gt;0",Data!$I:$I,"&lt;=4"),
IF('Sales Volume'!$B$6="Product type",SUMIFS(Data!$G:$G,Data!$F:$F,VOL!$E125,Data!$I:$I,"&gt;0",Data!$I:$I,"&lt;=4"),
""))))</f>
        <v/>
      </c>
      <c r="J125" s="7" t="str">
        <f>IF($E125="","",
IF('Sales Volume'!$B$6="Customer name",SUMIFS(Data!$G:$G,Data!$B:$B,VOL!$E125,Data!$I:$I,"&gt;52",Data!$I:$I,"&lt;=56"),
IF('Sales Volume'!$B$6="Customer location",SUMIFS(Data!$G:$G,Data!$C:$C,VOL!$E125,Data!$I:$I,"&gt;52",Data!$I:$I,"&lt;=56"),
IF('Sales Volume'!$B$6="Product type",SUMIFS(Data!$G:$G,Data!$F:$F,VOL!$E125,Data!$I:$I,"&gt;52",Data!$I:$I,"&lt;=56"),
""))))</f>
        <v/>
      </c>
      <c r="L125" s="7" t="str">
        <f>IF($E125="","",
IF('Sales Volume'!$B$6="Customer name",SUMIFS(Data!$G:$G,Data!$B:$B,VOL!$E125,Data!$I:$I,"&gt;0",Data!$I:$I,"&lt;=13"),
IF('Sales Volume'!$B$6="Customer location",SUMIFS(Data!$G:$G,Data!$C:$C,VOL!$E125,Data!$I:$I,"&gt;0",Data!$I:$I,"&lt;=13"),
IF('Sales Volume'!$B$6="Product type",SUMIFS(Data!$G:$G,Data!$F:$F,VOL!$E125,Data!$I:$I,"&gt;0",Data!$I:$I,"&lt;=13"),
""))))</f>
        <v/>
      </c>
      <c r="M125" s="7" t="str">
        <f>IF($E125="","",
IF('Sales Volume'!$B$6="Customer name",SUMIFS(Data!$G:$G,Data!$B:$B,VOL!$E125,Data!$I:$I,"&gt;52",Data!$I:$I,"&lt;=65"),
IF('Sales Volume'!$B$6="Customer location",SUMIFS(Data!$G:$G,Data!$C:$C,VOL!$E125,Data!$I:$I,"&gt;52",Data!$I:$I,"&lt;=65"),
IF('Sales Volume'!$B$6="Product type",SUMIFS(Data!$G:$G,Data!$F:$F,VOL!$E125,Data!$I:$I,"&gt;52",Data!$I:$I,"&lt;=65"),
""))))</f>
        <v/>
      </c>
      <c r="O125" s="7" t="str">
        <f>IF($E125="","",
IF('Sales Volume'!$B$6="Customer name",SUMIFS(Data!$G:$G,Data!$B:$B,VOL!$E125,Data!$I:$I,"&gt;0",Data!$I:$I,"&lt;=52"),
IF('Sales Volume'!$B$6="Customer location",SUMIFS(Data!$G:$G,Data!$C:$C,VOL!$E125,Data!$I:$I,"&gt;0",Data!$I:$I,"&lt;=52"),
IF('Sales Volume'!$B$6="Product type",SUMIFS(Data!$G:$G,Data!$F:$F,VOL!$E125,Data!$I:$I,"&gt;0",Data!$I:$I,"&lt;=52"),
""))))</f>
        <v/>
      </c>
      <c r="P125" s="7" t="str">
        <f>IF($E125="","",
IF('Sales Volume'!$B$6="Customer name",SUMIFS(Data!$G:$G,Data!$B:$B,VOL!$E125,Data!$I:$I,"&gt;52",Data!$I:$I,"&lt;=104"),
IF('Sales Volume'!$B$6="Customer location",SUMIFS(Data!$G:$G,Data!$C:$C,VOL!$E125,Data!$I:$I,"&gt;52",Data!$I:$I,"&lt;=104"),
IF('Sales Volume'!$B$6="Product type",SUMIFS(Data!$G:$G,Data!$F:$F,VOL!$E125,Data!$I:$I,"&gt;52",Data!$I:$I,"&lt;=104"),
""))))</f>
        <v/>
      </c>
    </row>
    <row r="126" spans="1:16" x14ac:dyDescent="0.35">
      <c r="A126" s="8" t="str">
        <f>IFERROR(_xlfn.RANK.EQ(F126,$F$3:$F$150,0)+COUNTIF($F$3:F126,F126)-1,"")</f>
        <v/>
      </c>
      <c r="B126" s="8" t="str">
        <f>IFERROR(_xlfn.RANK.EQ(I126,$I$3:$I$150,0)+COUNTIF($I$3:I126,I126)-1,"")</f>
        <v/>
      </c>
      <c r="C126" s="8" t="str">
        <f>IFERROR(_xlfn.RANK.EQ(L126,$L$3:$L$150,0)+COUNTIF($L$3:L126,L126)-1,"")</f>
        <v/>
      </c>
      <c r="D126" s="8" t="str">
        <f>IFERROR(_xlfn.RANK.EQ(O126,$O$3:$O$150,0)+COUNTIF($O$3:O126,O126)-1,"")</f>
        <v/>
      </c>
      <c r="E126" t="str">
        <f xml:space="preserve">
IF('Pivot fields'!$B125="(blank)","",
IF('Sales Volume'!$B$6="Customer Name",IF(NOT(OR('Pivot fields'!$B125="(blank)",'Pivot fields'!$B125="")),'Pivot fields'!$B125,""),
IF('Sales Volume'!$B$6="Customer location",IF(NOT(OR('Pivot fields'!$D125="(blank)",'Pivot fields'!$D125="")),'Pivot fields'!$D125,""),
IF('Sales Volume'!$B$6="Product type",IF(NOT(OR('Pivot fields'!$F125="(blank)",'Pivot fields'!$F125="")),'Pivot fields'!$F125,""),
""))))</f>
        <v/>
      </c>
      <c r="F126" s="7" t="str">
        <f>IF($E126="","",
IF('Sales Volume'!$B$6="Customer name",SUMIFS(Data!$G:$G,Data!$B:$B,VOL!$E126,Data!$I:$I,1),
IF('Sales Volume'!$B$6="Customer location",SUMIFS(Data!$G:$G,Data!$C:$C,VOL!$E126,Data!$I:$I,1),
IF('Sales Volume'!$B$6="Product type",SUMIFS(Data!$G:$G,Data!$F:$F,VOL!$E126,Data!$I:$I,1),
""))))</f>
        <v/>
      </c>
      <c r="G126" s="7" t="str">
        <f>IF($E126="","",
IF('Sales Volume'!$B$6="Customer name",SUMIFS(Data!$G:$G,Data!$B:$B,VOL!$E126,Data!$I:$I,53),
IF('Sales Volume'!$B$6="Customer location",SUMIFS(Data!$G:$G,Data!$C:$C,VOL!$E126,Data!$I:$I,53),
IF('Sales Volume'!$B$6="Product type",SUMIFS(Data!$G:$G,Data!$F:$F,VOL!$E126,Data!$I:$I,53),
""))))</f>
        <v/>
      </c>
      <c r="I126" s="7" t="str">
        <f>IF($E126="","",
IF('Sales Volume'!$B$6="Customer name",SUMIFS(Data!$G:$G,Data!$B:$B,VOL!$E126,Data!$I:$I,"&gt;0",Data!$I:$I,"&lt;=4"),
IF('Sales Volume'!$B$6="Customer location",SUMIFS(Data!$G:$G,Data!$C:$C,VOL!$E126,Data!$I:$I,"&gt;0",Data!$I:$I,"&lt;=4"),
IF('Sales Volume'!$B$6="Product type",SUMIFS(Data!$G:$G,Data!$F:$F,VOL!$E126,Data!$I:$I,"&gt;0",Data!$I:$I,"&lt;=4"),
""))))</f>
        <v/>
      </c>
      <c r="J126" s="7" t="str">
        <f>IF($E126="","",
IF('Sales Volume'!$B$6="Customer name",SUMIFS(Data!$G:$G,Data!$B:$B,VOL!$E126,Data!$I:$I,"&gt;52",Data!$I:$I,"&lt;=56"),
IF('Sales Volume'!$B$6="Customer location",SUMIFS(Data!$G:$G,Data!$C:$C,VOL!$E126,Data!$I:$I,"&gt;52",Data!$I:$I,"&lt;=56"),
IF('Sales Volume'!$B$6="Product type",SUMIFS(Data!$G:$G,Data!$F:$F,VOL!$E126,Data!$I:$I,"&gt;52",Data!$I:$I,"&lt;=56"),
""))))</f>
        <v/>
      </c>
      <c r="L126" s="7" t="str">
        <f>IF($E126="","",
IF('Sales Volume'!$B$6="Customer name",SUMIFS(Data!$G:$G,Data!$B:$B,VOL!$E126,Data!$I:$I,"&gt;0",Data!$I:$I,"&lt;=13"),
IF('Sales Volume'!$B$6="Customer location",SUMIFS(Data!$G:$G,Data!$C:$C,VOL!$E126,Data!$I:$I,"&gt;0",Data!$I:$I,"&lt;=13"),
IF('Sales Volume'!$B$6="Product type",SUMIFS(Data!$G:$G,Data!$F:$F,VOL!$E126,Data!$I:$I,"&gt;0",Data!$I:$I,"&lt;=13"),
""))))</f>
        <v/>
      </c>
      <c r="M126" s="7" t="str">
        <f>IF($E126="","",
IF('Sales Volume'!$B$6="Customer name",SUMIFS(Data!$G:$G,Data!$B:$B,VOL!$E126,Data!$I:$I,"&gt;52",Data!$I:$I,"&lt;=65"),
IF('Sales Volume'!$B$6="Customer location",SUMIFS(Data!$G:$G,Data!$C:$C,VOL!$E126,Data!$I:$I,"&gt;52",Data!$I:$I,"&lt;=65"),
IF('Sales Volume'!$B$6="Product type",SUMIFS(Data!$G:$G,Data!$F:$F,VOL!$E126,Data!$I:$I,"&gt;52",Data!$I:$I,"&lt;=65"),
""))))</f>
        <v/>
      </c>
      <c r="O126" s="7" t="str">
        <f>IF($E126="","",
IF('Sales Volume'!$B$6="Customer name",SUMIFS(Data!$G:$G,Data!$B:$B,VOL!$E126,Data!$I:$I,"&gt;0",Data!$I:$I,"&lt;=52"),
IF('Sales Volume'!$B$6="Customer location",SUMIFS(Data!$G:$G,Data!$C:$C,VOL!$E126,Data!$I:$I,"&gt;0",Data!$I:$I,"&lt;=52"),
IF('Sales Volume'!$B$6="Product type",SUMIFS(Data!$G:$G,Data!$F:$F,VOL!$E126,Data!$I:$I,"&gt;0",Data!$I:$I,"&lt;=52"),
""))))</f>
        <v/>
      </c>
      <c r="P126" s="7" t="str">
        <f>IF($E126="","",
IF('Sales Volume'!$B$6="Customer name",SUMIFS(Data!$G:$G,Data!$B:$B,VOL!$E126,Data!$I:$I,"&gt;52",Data!$I:$I,"&lt;=104"),
IF('Sales Volume'!$B$6="Customer location",SUMIFS(Data!$G:$G,Data!$C:$C,VOL!$E126,Data!$I:$I,"&gt;52",Data!$I:$I,"&lt;=104"),
IF('Sales Volume'!$B$6="Product type",SUMIFS(Data!$G:$G,Data!$F:$F,VOL!$E126,Data!$I:$I,"&gt;52",Data!$I:$I,"&lt;=104"),
""))))</f>
        <v/>
      </c>
    </row>
    <row r="127" spans="1:16" x14ac:dyDescent="0.35">
      <c r="A127" s="8" t="str">
        <f>IFERROR(_xlfn.RANK.EQ(F127,$F$3:$F$150,0)+COUNTIF($F$3:F127,F127)-1,"")</f>
        <v/>
      </c>
      <c r="B127" s="8" t="str">
        <f>IFERROR(_xlfn.RANK.EQ(I127,$I$3:$I$150,0)+COUNTIF($I$3:I127,I127)-1,"")</f>
        <v/>
      </c>
      <c r="C127" s="8" t="str">
        <f>IFERROR(_xlfn.RANK.EQ(L127,$L$3:$L$150,0)+COUNTIF($L$3:L127,L127)-1,"")</f>
        <v/>
      </c>
      <c r="D127" s="8" t="str">
        <f>IFERROR(_xlfn.RANK.EQ(O127,$O$3:$O$150,0)+COUNTIF($O$3:O127,O127)-1,"")</f>
        <v/>
      </c>
      <c r="E127" t="str">
        <f xml:space="preserve">
IF('Pivot fields'!$B126="(blank)","",
IF('Sales Volume'!$B$6="Customer Name",IF(NOT(OR('Pivot fields'!$B126="(blank)",'Pivot fields'!$B126="")),'Pivot fields'!$B126,""),
IF('Sales Volume'!$B$6="Customer location",IF(NOT(OR('Pivot fields'!$D126="(blank)",'Pivot fields'!$D126="")),'Pivot fields'!$D126,""),
IF('Sales Volume'!$B$6="Product type",IF(NOT(OR('Pivot fields'!$F126="(blank)",'Pivot fields'!$F126="")),'Pivot fields'!$F126,""),
""))))</f>
        <v/>
      </c>
      <c r="F127" s="7" t="str">
        <f>IF($E127="","",
IF('Sales Volume'!$B$6="Customer name",SUMIFS(Data!$G:$G,Data!$B:$B,VOL!$E127,Data!$I:$I,1),
IF('Sales Volume'!$B$6="Customer location",SUMIFS(Data!$G:$G,Data!$C:$C,VOL!$E127,Data!$I:$I,1),
IF('Sales Volume'!$B$6="Product type",SUMIFS(Data!$G:$G,Data!$F:$F,VOL!$E127,Data!$I:$I,1),
""))))</f>
        <v/>
      </c>
      <c r="G127" s="7" t="str">
        <f>IF($E127="","",
IF('Sales Volume'!$B$6="Customer name",SUMIFS(Data!$G:$G,Data!$B:$B,VOL!$E127,Data!$I:$I,53),
IF('Sales Volume'!$B$6="Customer location",SUMIFS(Data!$G:$G,Data!$C:$C,VOL!$E127,Data!$I:$I,53),
IF('Sales Volume'!$B$6="Product type",SUMIFS(Data!$G:$G,Data!$F:$F,VOL!$E127,Data!$I:$I,53),
""))))</f>
        <v/>
      </c>
      <c r="I127" s="7" t="str">
        <f>IF($E127="","",
IF('Sales Volume'!$B$6="Customer name",SUMIFS(Data!$G:$G,Data!$B:$B,VOL!$E127,Data!$I:$I,"&gt;0",Data!$I:$I,"&lt;=4"),
IF('Sales Volume'!$B$6="Customer location",SUMIFS(Data!$G:$G,Data!$C:$C,VOL!$E127,Data!$I:$I,"&gt;0",Data!$I:$I,"&lt;=4"),
IF('Sales Volume'!$B$6="Product type",SUMIFS(Data!$G:$G,Data!$F:$F,VOL!$E127,Data!$I:$I,"&gt;0",Data!$I:$I,"&lt;=4"),
""))))</f>
        <v/>
      </c>
      <c r="J127" s="7" t="str">
        <f>IF($E127="","",
IF('Sales Volume'!$B$6="Customer name",SUMIFS(Data!$G:$G,Data!$B:$B,VOL!$E127,Data!$I:$I,"&gt;52",Data!$I:$I,"&lt;=56"),
IF('Sales Volume'!$B$6="Customer location",SUMIFS(Data!$G:$G,Data!$C:$C,VOL!$E127,Data!$I:$I,"&gt;52",Data!$I:$I,"&lt;=56"),
IF('Sales Volume'!$B$6="Product type",SUMIFS(Data!$G:$G,Data!$F:$F,VOL!$E127,Data!$I:$I,"&gt;52",Data!$I:$I,"&lt;=56"),
""))))</f>
        <v/>
      </c>
      <c r="L127" s="7" t="str">
        <f>IF($E127="","",
IF('Sales Volume'!$B$6="Customer name",SUMIFS(Data!$G:$G,Data!$B:$B,VOL!$E127,Data!$I:$I,"&gt;0",Data!$I:$I,"&lt;=13"),
IF('Sales Volume'!$B$6="Customer location",SUMIFS(Data!$G:$G,Data!$C:$C,VOL!$E127,Data!$I:$I,"&gt;0",Data!$I:$I,"&lt;=13"),
IF('Sales Volume'!$B$6="Product type",SUMIFS(Data!$G:$G,Data!$F:$F,VOL!$E127,Data!$I:$I,"&gt;0",Data!$I:$I,"&lt;=13"),
""))))</f>
        <v/>
      </c>
      <c r="M127" s="7" t="str">
        <f>IF($E127="","",
IF('Sales Volume'!$B$6="Customer name",SUMIFS(Data!$G:$G,Data!$B:$B,VOL!$E127,Data!$I:$I,"&gt;52",Data!$I:$I,"&lt;=65"),
IF('Sales Volume'!$B$6="Customer location",SUMIFS(Data!$G:$G,Data!$C:$C,VOL!$E127,Data!$I:$I,"&gt;52",Data!$I:$I,"&lt;=65"),
IF('Sales Volume'!$B$6="Product type",SUMIFS(Data!$G:$G,Data!$F:$F,VOL!$E127,Data!$I:$I,"&gt;52",Data!$I:$I,"&lt;=65"),
""))))</f>
        <v/>
      </c>
      <c r="O127" s="7" t="str">
        <f>IF($E127="","",
IF('Sales Volume'!$B$6="Customer name",SUMIFS(Data!$G:$G,Data!$B:$B,VOL!$E127,Data!$I:$I,"&gt;0",Data!$I:$I,"&lt;=52"),
IF('Sales Volume'!$B$6="Customer location",SUMIFS(Data!$G:$G,Data!$C:$C,VOL!$E127,Data!$I:$I,"&gt;0",Data!$I:$I,"&lt;=52"),
IF('Sales Volume'!$B$6="Product type",SUMIFS(Data!$G:$G,Data!$F:$F,VOL!$E127,Data!$I:$I,"&gt;0",Data!$I:$I,"&lt;=52"),
""))))</f>
        <v/>
      </c>
      <c r="P127" s="7" t="str">
        <f>IF($E127="","",
IF('Sales Volume'!$B$6="Customer name",SUMIFS(Data!$G:$G,Data!$B:$B,VOL!$E127,Data!$I:$I,"&gt;52",Data!$I:$I,"&lt;=104"),
IF('Sales Volume'!$B$6="Customer location",SUMIFS(Data!$G:$G,Data!$C:$C,VOL!$E127,Data!$I:$I,"&gt;52",Data!$I:$I,"&lt;=104"),
IF('Sales Volume'!$B$6="Product type",SUMIFS(Data!$G:$G,Data!$F:$F,VOL!$E127,Data!$I:$I,"&gt;52",Data!$I:$I,"&lt;=104"),
""))))</f>
        <v/>
      </c>
    </row>
    <row r="128" spans="1:16" x14ac:dyDescent="0.35">
      <c r="A128" s="8" t="str">
        <f>IFERROR(_xlfn.RANK.EQ(F128,$F$3:$F$150,0)+COUNTIF($F$3:F128,F128)-1,"")</f>
        <v/>
      </c>
      <c r="B128" s="8" t="str">
        <f>IFERROR(_xlfn.RANK.EQ(I128,$I$3:$I$150,0)+COUNTIF($I$3:I128,I128)-1,"")</f>
        <v/>
      </c>
      <c r="C128" s="8" t="str">
        <f>IFERROR(_xlfn.RANK.EQ(L128,$L$3:$L$150,0)+COUNTIF($L$3:L128,L128)-1,"")</f>
        <v/>
      </c>
      <c r="D128" s="8" t="str">
        <f>IFERROR(_xlfn.RANK.EQ(O128,$O$3:$O$150,0)+COUNTIF($O$3:O128,O128)-1,"")</f>
        <v/>
      </c>
      <c r="E128" t="str">
        <f xml:space="preserve">
IF('Pivot fields'!$B127="(blank)","",
IF('Sales Volume'!$B$6="Customer Name",IF(NOT(OR('Pivot fields'!$B127="(blank)",'Pivot fields'!$B127="")),'Pivot fields'!$B127,""),
IF('Sales Volume'!$B$6="Customer location",IF(NOT(OR('Pivot fields'!$D127="(blank)",'Pivot fields'!$D127="")),'Pivot fields'!$D127,""),
IF('Sales Volume'!$B$6="Product type",IF(NOT(OR('Pivot fields'!$F127="(blank)",'Pivot fields'!$F127="")),'Pivot fields'!$F127,""),
""))))</f>
        <v/>
      </c>
      <c r="F128" s="7" t="str">
        <f>IF($E128="","",
IF('Sales Volume'!$B$6="Customer name",SUMIFS(Data!$G:$G,Data!$B:$B,VOL!$E128,Data!$I:$I,1),
IF('Sales Volume'!$B$6="Customer location",SUMIFS(Data!$G:$G,Data!$C:$C,VOL!$E128,Data!$I:$I,1),
IF('Sales Volume'!$B$6="Product type",SUMIFS(Data!$G:$G,Data!$F:$F,VOL!$E128,Data!$I:$I,1),
""))))</f>
        <v/>
      </c>
      <c r="G128" s="7" t="str">
        <f>IF($E128="","",
IF('Sales Volume'!$B$6="Customer name",SUMIFS(Data!$G:$G,Data!$B:$B,VOL!$E128,Data!$I:$I,53),
IF('Sales Volume'!$B$6="Customer location",SUMIFS(Data!$G:$G,Data!$C:$C,VOL!$E128,Data!$I:$I,53),
IF('Sales Volume'!$B$6="Product type",SUMIFS(Data!$G:$G,Data!$F:$F,VOL!$E128,Data!$I:$I,53),
""))))</f>
        <v/>
      </c>
      <c r="I128" s="7" t="str">
        <f>IF($E128="","",
IF('Sales Volume'!$B$6="Customer name",SUMIFS(Data!$G:$G,Data!$B:$B,VOL!$E128,Data!$I:$I,"&gt;0",Data!$I:$I,"&lt;=4"),
IF('Sales Volume'!$B$6="Customer location",SUMIFS(Data!$G:$G,Data!$C:$C,VOL!$E128,Data!$I:$I,"&gt;0",Data!$I:$I,"&lt;=4"),
IF('Sales Volume'!$B$6="Product type",SUMIFS(Data!$G:$G,Data!$F:$F,VOL!$E128,Data!$I:$I,"&gt;0",Data!$I:$I,"&lt;=4"),
""))))</f>
        <v/>
      </c>
      <c r="J128" s="7" t="str">
        <f>IF($E128="","",
IF('Sales Volume'!$B$6="Customer name",SUMIFS(Data!$G:$G,Data!$B:$B,VOL!$E128,Data!$I:$I,"&gt;52",Data!$I:$I,"&lt;=56"),
IF('Sales Volume'!$B$6="Customer location",SUMIFS(Data!$G:$G,Data!$C:$C,VOL!$E128,Data!$I:$I,"&gt;52",Data!$I:$I,"&lt;=56"),
IF('Sales Volume'!$B$6="Product type",SUMIFS(Data!$G:$G,Data!$F:$F,VOL!$E128,Data!$I:$I,"&gt;52",Data!$I:$I,"&lt;=56"),
""))))</f>
        <v/>
      </c>
      <c r="L128" s="7" t="str">
        <f>IF($E128="","",
IF('Sales Volume'!$B$6="Customer name",SUMIFS(Data!$G:$G,Data!$B:$B,VOL!$E128,Data!$I:$I,"&gt;0",Data!$I:$I,"&lt;=13"),
IF('Sales Volume'!$B$6="Customer location",SUMIFS(Data!$G:$G,Data!$C:$C,VOL!$E128,Data!$I:$I,"&gt;0",Data!$I:$I,"&lt;=13"),
IF('Sales Volume'!$B$6="Product type",SUMIFS(Data!$G:$G,Data!$F:$F,VOL!$E128,Data!$I:$I,"&gt;0",Data!$I:$I,"&lt;=13"),
""))))</f>
        <v/>
      </c>
      <c r="M128" s="7" t="str">
        <f>IF($E128="","",
IF('Sales Volume'!$B$6="Customer name",SUMIFS(Data!$G:$G,Data!$B:$B,VOL!$E128,Data!$I:$I,"&gt;52",Data!$I:$I,"&lt;=65"),
IF('Sales Volume'!$B$6="Customer location",SUMIFS(Data!$G:$G,Data!$C:$C,VOL!$E128,Data!$I:$I,"&gt;52",Data!$I:$I,"&lt;=65"),
IF('Sales Volume'!$B$6="Product type",SUMIFS(Data!$G:$G,Data!$F:$F,VOL!$E128,Data!$I:$I,"&gt;52",Data!$I:$I,"&lt;=65"),
""))))</f>
        <v/>
      </c>
      <c r="O128" s="7" t="str">
        <f>IF($E128="","",
IF('Sales Volume'!$B$6="Customer name",SUMIFS(Data!$G:$G,Data!$B:$B,VOL!$E128,Data!$I:$I,"&gt;0",Data!$I:$I,"&lt;=52"),
IF('Sales Volume'!$B$6="Customer location",SUMIFS(Data!$G:$G,Data!$C:$C,VOL!$E128,Data!$I:$I,"&gt;0",Data!$I:$I,"&lt;=52"),
IF('Sales Volume'!$B$6="Product type",SUMIFS(Data!$G:$G,Data!$F:$F,VOL!$E128,Data!$I:$I,"&gt;0",Data!$I:$I,"&lt;=52"),
""))))</f>
        <v/>
      </c>
      <c r="P128" s="7" t="str">
        <f>IF($E128="","",
IF('Sales Volume'!$B$6="Customer name",SUMIFS(Data!$G:$G,Data!$B:$B,VOL!$E128,Data!$I:$I,"&gt;52",Data!$I:$I,"&lt;=104"),
IF('Sales Volume'!$B$6="Customer location",SUMIFS(Data!$G:$G,Data!$C:$C,VOL!$E128,Data!$I:$I,"&gt;52",Data!$I:$I,"&lt;=104"),
IF('Sales Volume'!$B$6="Product type",SUMIFS(Data!$G:$G,Data!$F:$F,VOL!$E128,Data!$I:$I,"&gt;52",Data!$I:$I,"&lt;=104"),
""))))</f>
        <v/>
      </c>
    </row>
    <row r="129" spans="1:16" x14ac:dyDescent="0.35">
      <c r="A129" s="8" t="str">
        <f>IFERROR(_xlfn.RANK.EQ(F129,$F$3:$F$150,0)+COUNTIF($F$3:F129,F129)-1,"")</f>
        <v/>
      </c>
      <c r="B129" s="8" t="str">
        <f>IFERROR(_xlfn.RANK.EQ(I129,$I$3:$I$150,0)+COUNTIF($I$3:I129,I129)-1,"")</f>
        <v/>
      </c>
      <c r="C129" s="8" t="str">
        <f>IFERROR(_xlfn.RANK.EQ(L129,$L$3:$L$150,0)+COUNTIF($L$3:L129,L129)-1,"")</f>
        <v/>
      </c>
      <c r="D129" s="8" t="str">
        <f>IFERROR(_xlfn.RANK.EQ(O129,$O$3:$O$150,0)+COUNTIF($O$3:O129,O129)-1,"")</f>
        <v/>
      </c>
      <c r="E129" t="str">
        <f xml:space="preserve">
IF('Pivot fields'!$B128="(blank)","",
IF('Sales Volume'!$B$6="Customer Name",IF(NOT(OR('Pivot fields'!$B128="(blank)",'Pivot fields'!$B128="")),'Pivot fields'!$B128,""),
IF('Sales Volume'!$B$6="Customer location",IF(NOT(OR('Pivot fields'!$D128="(blank)",'Pivot fields'!$D128="")),'Pivot fields'!$D128,""),
IF('Sales Volume'!$B$6="Product type",IF(NOT(OR('Pivot fields'!$F128="(blank)",'Pivot fields'!$F128="")),'Pivot fields'!$F128,""),
""))))</f>
        <v/>
      </c>
      <c r="F129" s="7" t="str">
        <f>IF($E129="","",
IF('Sales Volume'!$B$6="Customer name",SUMIFS(Data!$G:$G,Data!$B:$B,VOL!$E129,Data!$I:$I,1),
IF('Sales Volume'!$B$6="Customer location",SUMIFS(Data!$G:$G,Data!$C:$C,VOL!$E129,Data!$I:$I,1),
IF('Sales Volume'!$B$6="Product type",SUMIFS(Data!$G:$G,Data!$F:$F,VOL!$E129,Data!$I:$I,1),
""))))</f>
        <v/>
      </c>
      <c r="G129" s="7" t="str">
        <f>IF($E129="","",
IF('Sales Volume'!$B$6="Customer name",SUMIFS(Data!$G:$G,Data!$B:$B,VOL!$E129,Data!$I:$I,53),
IF('Sales Volume'!$B$6="Customer location",SUMIFS(Data!$G:$G,Data!$C:$C,VOL!$E129,Data!$I:$I,53),
IF('Sales Volume'!$B$6="Product type",SUMIFS(Data!$G:$G,Data!$F:$F,VOL!$E129,Data!$I:$I,53),
""))))</f>
        <v/>
      </c>
      <c r="I129" s="7" t="str">
        <f>IF($E129="","",
IF('Sales Volume'!$B$6="Customer name",SUMIFS(Data!$G:$G,Data!$B:$B,VOL!$E129,Data!$I:$I,"&gt;0",Data!$I:$I,"&lt;=4"),
IF('Sales Volume'!$B$6="Customer location",SUMIFS(Data!$G:$G,Data!$C:$C,VOL!$E129,Data!$I:$I,"&gt;0",Data!$I:$I,"&lt;=4"),
IF('Sales Volume'!$B$6="Product type",SUMIFS(Data!$G:$G,Data!$F:$F,VOL!$E129,Data!$I:$I,"&gt;0",Data!$I:$I,"&lt;=4"),
""))))</f>
        <v/>
      </c>
      <c r="J129" s="7" t="str">
        <f>IF($E129="","",
IF('Sales Volume'!$B$6="Customer name",SUMIFS(Data!$G:$G,Data!$B:$B,VOL!$E129,Data!$I:$I,"&gt;52",Data!$I:$I,"&lt;=56"),
IF('Sales Volume'!$B$6="Customer location",SUMIFS(Data!$G:$G,Data!$C:$C,VOL!$E129,Data!$I:$I,"&gt;52",Data!$I:$I,"&lt;=56"),
IF('Sales Volume'!$B$6="Product type",SUMIFS(Data!$G:$G,Data!$F:$F,VOL!$E129,Data!$I:$I,"&gt;52",Data!$I:$I,"&lt;=56"),
""))))</f>
        <v/>
      </c>
      <c r="L129" s="7" t="str">
        <f>IF($E129="","",
IF('Sales Volume'!$B$6="Customer name",SUMIFS(Data!$G:$G,Data!$B:$B,VOL!$E129,Data!$I:$I,"&gt;0",Data!$I:$I,"&lt;=13"),
IF('Sales Volume'!$B$6="Customer location",SUMIFS(Data!$G:$G,Data!$C:$C,VOL!$E129,Data!$I:$I,"&gt;0",Data!$I:$I,"&lt;=13"),
IF('Sales Volume'!$B$6="Product type",SUMIFS(Data!$G:$G,Data!$F:$F,VOL!$E129,Data!$I:$I,"&gt;0",Data!$I:$I,"&lt;=13"),
""))))</f>
        <v/>
      </c>
      <c r="M129" s="7" t="str">
        <f>IF($E129="","",
IF('Sales Volume'!$B$6="Customer name",SUMIFS(Data!$G:$G,Data!$B:$B,VOL!$E129,Data!$I:$I,"&gt;52",Data!$I:$I,"&lt;=65"),
IF('Sales Volume'!$B$6="Customer location",SUMIFS(Data!$G:$G,Data!$C:$C,VOL!$E129,Data!$I:$I,"&gt;52",Data!$I:$I,"&lt;=65"),
IF('Sales Volume'!$B$6="Product type",SUMIFS(Data!$G:$G,Data!$F:$F,VOL!$E129,Data!$I:$I,"&gt;52",Data!$I:$I,"&lt;=65"),
""))))</f>
        <v/>
      </c>
      <c r="O129" s="7" t="str">
        <f>IF($E129="","",
IF('Sales Volume'!$B$6="Customer name",SUMIFS(Data!$G:$G,Data!$B:$B,VOL!$E129,Data!$I:$I,"&gt;0",Data!$I:$I,"&lt;=52"),
IF('Sales Volume'!$B$6="Customer location",SUMIFS(Data!$G:$G,Data!$C:$C,VOL!$E129,Data!$I:$I,"&gt;0",Data!$I:$I,"&lt;=52"),
IF('Sales Volume'!$B$6="Product type",SUMIFS(Data!$G:$G,Data!$F:$F,VOL!$E129,Data!$I:$I,"&gt;0",Data!$I:$I,"&lt;=52"),
""))))</f>
        <v/>
      </c>
      <c r="P129" s="7" t="str">
        <f>IF($E129="","",
IF('Sales Volume'!$B$6="Customer name",SUMIFS(Data!$G:$G,Data!$B:$B,VOL!$E129,Data!$I:$I,"&gt;52",Data!$I:$I,"&lt;=104"),
IF('Sales Volume'!$B$6="Customer location",SUMIFS(Data!$G:$G,Data!$C:$C,VOL!$E129,Data!$I:$I,"&gt;52",Data!$I:$I,"&lt;=104"),
IF('Sales Volume'!$B$6="Product type",SUMIFS(Data!$G:$G,Data!$F:$F,VOL!$E129,Data!$I:$I,"&gt;52",Data!$I:$I,"&lt;=104"),
""))))</f>
        <v/>
      </c>
    </row>
    <row r="130" spans="1:16" x14ac:dyDescent="0.35">
      <c r="A130" s="8" t="str">
        <f>IFERROR(_xlfn.RANK.EQ(F130,$F$3:$F$150,0)+COUNTIF($F$3:F130,F130)-1,"")</f>
        <v/>
      </c>
      <c r="B130" s="8" t="str">
        <f>IFERROR(_xlfn.RANK.EQ(I130,$I$3:$I$150,0)+COUNTIF($I$3:I130,I130)-1,"")</f>
        <v/>
      </c>
      <c r="C130" s="8" t="str">
        <f>IFERROR(_xlfn.RANK.EQ(L130,$L$3:$L$150,0)+COUNTIF($L$3:L130,L130)-1,"")</f>
        <v/>
      </c>
      <c r="D130" s="8" t="str">
        <f>IFERROR(_xlfn.RANK.EQ(O130,$O$3:$O$150,0)+COUNTIF($O$3:O130,O130)-1,"")</f>
        <v/>
      </c>
      <c r="E130" t="str">
        <f xml:space="preserve">
IF('Pivot fields'!$B129="(blank)","",
IF('Sales Volume'!$B$6="Customer Name",IF(NOT(OR('Pivot fields'!$B129="(blank)",'Pivot fields'!$B129="")),'Pivot fields'!$B129,""),
IF('Sales Volume'!$B$6="Customer location",IF(NOT(OR('Pivot fields'!$D129="(blank)",'Pivot fields'!$D129="")),'Pivot fields'!$D129,""),
IF('Sales Volume'!$B$6="Product type",IF(NOT(OR('Pivot fields'!$F129="(blank)",'Pivot fields'!$F129="")),'Pivot fields'!$F129,""),
""))))</f>
        <v/>
      </c>
      <c r="F130" s="7" t="str">
        <f>IF($E130="","",
IF('Sales Volume'!$B$6="Customer name",SUMIFS(Data!$G:$G,Data!$B:$B,VOL!$E130,Data!$I:$I,1),
IF('Sales Volume'!$B$6="Customer location",SUMIFS(Data!$G:$G,Data!$C:$C,VOL!$E130,Data!$I:$I,1),
IF('Sales Volume'!$B$6="Product type",SUMIFS(Data!$G:$G,Data!$F:$F,VOL!$E130,Data!$I:$I,1),
""))))</f>
        <v/>
      </c>
      <c r="G130" s="7" t="str">
        <f>IF($E130="","",
IF('Sales Volume'!$B$6="Customer name",SUMIFS(Data!$G:$G,Data!$B:$B,VOL!$E130,Data!$I:$I,53),
IF('Sales Volume'!$B$6="Customer location",SUMIFS(Data!$G:$G,Data!$C:$C,VOL!$E130,Data!$I:$I,53),
IF('Sales Volume'!$B$6="Product type",SUMIFS(Data!$G:$G,Data!$F:$F,VOL!$E130,Data!$I:$I,53),
""))))</f>
        <v/>
      </c>
      <c r="I130" s="7" t="str">
        <f>IF($E130="","",
IF('Sales Volume'!$B$6="Customer name",SUMIFS(Data!$G:$G,Data!$B:$B,VOL!$E130,Data!$I:$I,"&gt;0",Data!$I:$I,"&lt;=4"),
IF('Sales Volume'!$B$6="Customer location",SUMIFS(Data!$G:$G,Data!$C:$C,VOL!$E130,Data!$I:$I,"&gt;0",Data!$I:$I,"&lt;=4"),
IF('Sales Volume'!$B$6="Product type",SUMIFS(Data!$G:$G,Data!$F:$F,VOL!$E130,Data!$I:$I,"&gt;0",Data!$I:$I,"&lt;=4"),
""))))</f>
        <v/>
      </c>
      <c r="J130" s="7" t="str">
        <f>IF($E130="","",
IF('Sales Volume'!$B$6="Customer name",SUMIFS(Data!$G:$G,Data!$B:$B,VOL!$E130,Data!$I:$I,"&gt;52",Data!$I:$I,"&lt;=56"),
IF('Sales Volume'!$B$6="Customer location",SUMIFS(Data!$G:$G,Data!$C:$C,VOL!$E130,Data!$I:$I,"&gt;52",Data!$I:$I,"&lt;=56"),
IF('Sales Volume'!$B$6="Product type",SUMIFS(Data!$G:$G,Data!$F:$F,VOL!$E130,Data!$I:$I,"&gt;52",Data!$I:$I,"&lt;=56"),
""))))</f>
        <v/>
      </c>
      <c r="L130" s="7" t="str">
        <f>IF($E130="","",
IF('Sales Volume'!$B$6="Customer name",SUMIFS(Data!$G:$G,Data!$B:$B,VOL!$E130,Data!$I:$I,"&gt;0",Data!$I:$I,"&lt;=13"),
IF('Sales Volume'!$B$6="Customer location",SUMIFS(Data!$G:$G,Data!$C:$C,VOL!$E130,Data!$I:$I,"&gt;0",Data!$I:$I,"&lt;=13"),
IF('Sales Volume'!$B$6="Product type",SUMIFS(Data!$G:$G,Data!$F:$F,VOL!$E130,Data!$I:$I,"&gt;0",Data!$I:$I,"&lt;=13"),
""))))</f>
        <v/>
      </c>
      <c r="M130" s="7" t="str">
        <f>IF($E130="","",
IF('Sales Volume'!$B$6="Customer name",SUMIFS(Data!$G:$G,Data!$B:$B,VOL!$E130,Data!$I:$I,"&gt;52",Data!$I:$I,"&lt;=65"),
IF('Sales Volume'!$B$6="Customer location",SUMIFS(Data!$G:$G,Data!$C:$C,VOL!$E130,Data!$I:$I,"&gt;52",Data!$I:$I,"&lt;=65"),
IF('Sales Volume'!$B$6="Product type",SUMIFS(Data!$G:$G,Data!$F:$F,VOL!$E130,Data!$I:$I,"&gt;52",Data!$I:$I,"&lt;=65"),
""))))</f>
        <v/>
      </c>
      <c r="O130" s="7" t="str">
        <f>IF($E130="","",
IF('Sales Volume'!$B$6="Customer name",SUMIFS(Data!$G:$G,Data!$B:$B,VOL!$E130,Data!$I:$I,"&gt;0",Data!$I:$I,"&lt;=52"),
IF('Sales Volume'!$B$6="Customer location",SUMIFS(Data!$G:$G,Data!$C:$C,VOL!$E130,Data!$I:$I,"&gt;0",Data!$I:$I,"&lt;=52"),
IF('Sales Volume'!$B$6="Product type",SUMIFS(Data!$G:$G,Data!$F:$F,VOL!$E130,Data!$I:$I,"&gt;0",Data!$I:$I,"&lt;=52"),
""))))</f>
        <v/>
      </c>
      <c r="P130" s="7" t="str">
        <f>IF($E130="","",
IF('Sales Volume'!$B$6="Customer name",SUMIFS(Data!$G:$G,Data!$B:$B,VOL!$E130,Data!$I:$I,"&gt;52",Data!$I:$I,"&lt;=104"),
IF('Sales Volume'!$B$6="Customer location",SUMIFS(Data!$G:$G,Data!$C:$C,VOL!$E130,Data!$I:$I,"&gt;52",Data!$I:$I,"&lt;=104"),
IF('Sales Volume'!$B$6="Product type",SUMIFS(Data!$G:$G,Data!$F:$F,VOL!$E130,Data!$I:$I,"&gt;52",Data!$I:$I,"&lt;=104"),
""))))</f>
        <v/>
      </c>
    </row>
    <row r="131" spans="1:16" x14ac:dyDescent="0.35">
      <c r="A131" s="8" t="str">
        <f>IFERROR(_xlfn.RANK.EQ(F131,$F$3:$F$150,0)+COUNTIF($F$3:F131,F131)-1,"")</f>
        <v/>
      </c>
      <c r="B131" s="8" t="str">
        <f>IFERROR(_xlfn.RANK.EQ(I131,$I$3:$I$150,0)+COUNTIF($I$3:I131,I131)-1,"")</f>
        <v/>
      </c>
      <c r="C131" s="8" t="str">
        <f>IFERROR(_xlfn.RANK.EQ(L131,$L$3:$L$150,0)+COUNTIF($L$3:L131,L131)-1,"")</f>
        <v/>
      </c>
      <c r="D131" s="8" t="str">
        <f>IFERROR(_xlfn.RANK.EQ(O131,$O$3:$O$150,0)+COUNTIF($O$3:O131,O131)-1,"")</f>
        <v/>
      </c>
      <c r="E131" t="str">
        <f xml:space="preserve">
IF('Pivot fields'!$B130="(blank)","",
IF('Sales Volume'!$B$6="Customer Name",IF(NOT(OR('Pivot fields'!$B130="(blank)",'Pivot fields'!$B130="")),'Pivot fields'!$B130,""),
IF('Sales Volume'!$B$6="Customer location",IF(NOT(OR('Pivot fields'!$D130="(blank)",'Pivot fields'!$D130="")),'Pivot fields'!$D130,""),
IF('Sales Volume'!$B$6="Product type",IF(NOT(OR('Pivot fields'!$F130="(blank)",'Pivot fields'!$F130="")),'Pivot fields'!$F130,""),
""))))</f>
        <v/>
      </c>
      <c r="F131" s="7" t="str">
        <f>IF($E131="","",
IF('Sales Volume'!$B$6="Customer name",SUMIFS(Data!$G:$G,Data!$B:$B,VOL!$E131,Data!$I:$I,1),
IF('Sales Volume'!$B$6="Customer location",SUMIFS(Data!$G:$G,Data!$C:$C,VOL!$E131,Data!$I:$I,1),
IF('Sales Volume'!$B$6="Product type",SUMIFS(Data!$G:$G,Data!$F:$F,VOL!$E131,Data!$I:$I,1),
""))))</f>
        <v/>
      </c>
      <c r="G131" s="7" t="str">
        <f>IF($E131="","",
IF('Sales Volume'!$B$6="Customer name",SUMIFS(Data!$G:$G,Data!$B:$B,VOL!$E131,Data!$I:$I,53),
IF('Sales Volume'!$B$6="Customer location",SUMIFS(Data!$G:$G,Data!$C:$C,VOL!$E131,Data!$I:$I,53),
IF('Sales Volume'!$B$6="Product type",SUMIFS(Data!$G:$G,Data!$F:$F,VOL!$E131,Data!$I:$I,53),
""))))</f>
        <v/>
      </c>
      <c r="I131" s="7" t="str">
        <f>IF($E131="","",
IF('Sales Volume'!$B$6="Customer name",SUMIFS(Data!$G:$G,Data!$B:$B,VOL!$E131,Data!$I:$I,"&gt;0",Data!$I:$I,"&lt;=4"),
IF('Sales Volume'!$B$6="Customer location",SUMIFS(Data!$G:$G,Data!$C:$C,VOL!$E131,Data!$I:$I,"&gt;0",Data!$I:$I,"&lt;=4"),
IF('Sales Volume'!$B$6="Product type",SUMIFS(Data!$G:$G,Data!$F:$F,VOL!$E131,Data!$I:$I,"&gt;0",Data!$I:$I,"&lt;=4"),
""))))</f>
        <v/>
      </c>
      <c r="J131" s="7" t="str">
        <f>IF($E131="","",
IF('Sales Volume'!$B$6="Customer name",SUMIFS(Data!$G:$G,Data!$B:$B,VOL!$E131,Data!$I:$I,"&gt;52",Data!$I:$I,"&lt;=56"),
IF('Sales Volume'!$B$6="Customer location",SUMIFS(Data!$G:$G,Data!$C:$C,VOL!$E131,Data!$I:$I,"&gt;52",Data!$I:$I,"&lt;=56"),
IF('Sales Volume'!$B$6="Product type",SUMIFS(Data!$G:$G,Data!$F:$F,VOL!$E131,Data!$I:$I,"&gt;52",Data!$I:$I,"&lt;=56"),
""))))</f>
        <v/>
      </c>
      <c r="L131" s="7" t="str">
        <f>IF($E131="","",
IF('Sales Volume'!$B$6="Customer name",SUMIFS(Data!$G:$G,Data!$B:$B,VOL!$E131,Data!$I:$I,"&gt;0",Data!$I:$I,"&lt;=13"),
IF('Sales Volume'!$B$6="Customer location",SUMIFS(Data!$G:$G,Data!$C:$C,VOL!$E131,Data!$I:$I,"&gt;0",Data!$I:$I,"&lt;=13"),
IF('Sales Volume'!$B$6="Product type",SUMIFS(Data!$G:$G,Data!$F:$F,VOL!$E131,Data!$I:$I,"&gt;0",Data!$I:$I,"&lt;=13"),
""))))</f>
        <v/>
      </c>
      <c r="M131" s="7" t="str">
        <f>IF($E131="","",
IF('Sales Volume'!$B$6="Customer name",SUMIFS(Data!$G:$G,Data!$B:$B,VOL!$E131,Data!$I:$I,"&gt;52",Data!$I:$I,"&lt;=65"),
IF('Sales Volume'!$B$6="Customer location",SUMIFS(Data!$G:$G,Data!$C:$C,VOL!$E131,Data!$I:$I,"&gt;52",Data!$I:$I,"&lt;=65"),
IF('Sales Volume'!$B$6="Product type",SUMIFS(Data!$G:$G,Data!$F:$F,VOL!$E131,Data!$I:$I,"&gt;52",Data!$I:$I,"&lt;=65"),
""))))</f>
        <v/>
      </c>
      <c r="O131" s="7" t="str">
        <f>IF($E131="","",
IF('Sales Volume'!$B$6="Customer name",SUMIFS(Data!$G:$G,Data!$B:$B,VOL!$E131,Data!$I:$I,"&gt;0",Data!$I:$I,"&lt;=52"),
IF('Sales Volume'!$B$6="Customer location",SUMIFS(Data!$G:$G,Data!$C:$C,VOL!$E131,Data!$I:$I,"&gt;0",Data!$I:$I,"&lt;=52"),
IF('Sales Volume'!$B$6="Product type",SUMIFS(Data!$G:$G,Data!$F:$F,VOL!$E131,Data!$I:$I,"&gt;0",Data!$I:$I,"&lt;=52"),
""))))</f>
        <v/>
      </c>
      <c r="P131" s="7" t="str">
        <f>IF($E131="","",
IF('Sales Volume'!$B$6="Customer name",SUMIFS(Data!$G:$G,Data!$B:$B,VOL!$E131,Data!$I:$I,"&gt;52",Data!$I:$I,"&lt;=104"),
IF('Sales Volume'!$B$6="Customer location",SUMIFS(Data!$G:$G,Data!$C:$C,VOL!$E131,Data!$I:$I,"&gt;52",Data!$I:$I,"&lt;=104"),
IF('Sales Volume'!$B$6="Product type",SUMIFS(Data!$G:$G,Data!$F:$F,VOL!$E131,Data!$I:$I,"&gt;52",Data!$I:$I,"&lt;=104"),
""))))</f>
        <v/>
      </c>
    </row>
    <row r="132" spans="1:16" x14ac:dyDescent="0.35">
      <c r="A132" s="8" t="str">
        <f>IFERROR(_xlfn.RANK.EQ(F132,$F$3:$F$150,0)+COUNTIF($F$3:F132,F132)-1,"")</f>
        <v/>
      </c>
      <c r="B132" s="8" t="str">
        <f>IFERROR(_xlfn.RANK.EQ(I132,$I$3:$I$150,0)+COUNTIF($I$3:I132,I132)-1,"")</f>
        <v/>
      </c>
      <c r="C132" s="8" t="str">
        <f>IFERROR(_xlfn.RANK.EQ(L132,$L$3:$L$150,0)+COUNTIF($L$3:L132,L132)-1,"")</f>
        <v/>
      </c>
      <c r="D132" s="8" t="str">
        <f>IFERROR(_xlfn.RANK.EQ(O132,$O$3:$O$150,0)+COUNTIF($O$3:O132,O132)-1,"")</f>
        <v/>
      </c>
      <c r="E132" t="str">
        <f xml:space="preserve">
IF('Pivot fields'!$B131="(blank)","",
IF('Sales Volume'!$B$6="Customer Name",IF(NOT(OR('Pivot fields'!$B131="(blank)",'Pivot fields'!$B131="")),'Pivot fields'!$B131,""),
IF('Sales Volume'!$B$6="Customer location",IF(NOT(OR('Pivot fields'!$D131="(blank)",'Pivot fields'!$D131="")),'Pivot fields'!$D131,""),
IF('Sales Volume'!$B$6="Product type",IF(NOT(OR('Pivot fields'!$F131="(blank)",'Pivot fields'!$F131="")),'Pivot fields'!$F131,""),
""))))</f>
        <v/>
      </c>
      <c r="F132" s="7" t="str">
        <f>IF($E132="","",
IF('Sales Volume'!$B$6="Customer name",SUMIFS(Data!$G:$G,Data!$B:$B,VOL!$E132,Data!$I:$I,1),
IF('Sales Volume'!$B$6="Customer location",SUMIFS(Data!$G:$G,Data!$C:$C,VOL!$E132,Data!$I:$I,1),
IF('Sales Volume'!$B$6="Product type",SUMIFS(Data!$G:$G,Data!$F:$F,VOL!$E132,Data!$I:$I,1),
""))))</f>
        <v/>
      </c>
      <c r="G132" s="7" t="str">
        <f>IF($E132="","",
IF('Sales Volume'!$B$6="Customer name",SUMIFS(Data!$G:$G,Data!$B:$B,VOL!$E132,Data!$I:$I,53),
IF('Sales Volume'!$B$6="Customer location",SUMIFS(Data!$G:$G,Data!$C:$C,VOL!$E132,Data!$I:$I,53),
IF('Sales Volume'!$B$6="Product type",SUMIFS(Data!$G:$G,Data!$F:$F,VOL!$E132,Data!$I:$I,53),
""))))</f>
        <v/>
      </c>
      <c r="I132" s="7" t="str">
        <f>IF($E132="","",
IF('Sales Volume'!$B$6="Customer name",SUMIFS(Data!$G:$G,Data!$B:$B,VOL!$E132,Data!$I:$I,"&gt;0",Data!$I:$I,"&lt;=4"),
IF('Sales Volume'!$B$6="Customer location",SUMIFS(Data!$G:$G,Data!$C:$C,VOL!$E132,Data!$I:$I,"&gt;0",Data!$I:$I,"&lt;=4"),
IF('Sales Volume'!$B$6="Product type",SUMIFS(Data!$G:$G,Data!$F:$F,VOL!$E132,Data!$I:$I,"&gt;0",Data!$I:$I,"&lt;=4"),
""))))</f>
        <v/>
      </c>
      <c r="J132" s="7" t="str">
        <f>IF($E132="","",
IF('Sales Volume'!$B$6="Customer name",SUMIFS(Data!$G:$G,Data!$B:$B,VOL!$E132,Data!$I:$I,"&gt;52",Data!$I:$I,"&lt;=56"),
IF('Sales Volume'!$B$6="Customer location",SUMIFS(Data!$G:$G,Data!$C:$C,VOL!$E132,Data!$I:$I,"&gt;52",Data!$I:$I,"&lt;=56"),
IF('Sales Volume'!$B$6="Product type",SUMIFS(Data!$G:$G,Data!$F:$F,VOL!$E132,Data!$I:$I,"&gt;52",Data!$I:$I,"&lt;=56"),
""))))</f>
        <v/>
      </c>
      <c r="L132" s="7" t="str">
        <f>IF($E132="","",
IF('Sales Volume'!$B$6="Customer name",SUMIFS(Data!$G:$G,Data!$B:$B,VOL!$E132,Data!$I:$I,"&gt;0",Data!$I:$I,"&lt;=13"),
IF('Sales Volume'!$B$6="Customer location",SUMIFS(Data!$G:$G,Data!$C:$C,VOL!$E132,Data!$I:$I,"&gt;0",Data!$I:$I,"&lt;=13"),
IF('Sales Volume'!$B$6="Product type",SUMIFS(Data!$G:$G,Data!$F:$F,VOL!$E132,Data!$I:$I,"&gt;0",Data!$I:$I,"&lt;=13"),
""))))</f>
        <v/>
      </c>
      <c r="M132" s="7" t="str">
        <f>IF($E132="","",
IF('Sales Volume'!$B$6="Customer name",SUMIFS(Data!$G:$G,Data!$B:$B,VOL!$E132,Data!$I:$I,"&gt;52",Data!$I:$I,"&lt;=65"),
IF('Sales Volume'!$B$6="Customer location",SUMIFS(Data!$G:$G,Data!$C:$C,VOL!$E132,Data!$I:$I,"&gt;52",Data!$I:$I,"&lt;=65"),
IF('Sales Volume'!$B$6="Product type",SUMIFS(Data!$G:$G,Data!$F:$F,VOL!$E132,Data!$I:$I,"&gt;52",Data!$I:$I,"&lt;=65"),
""))))</f>
        <v/>
      </c>
      <c r="O132" s="7" t="str">
        <f>IF($E132="","",
IF('Sales Volume'!$B$6="Customer name",SUMIFS(Data!$G:$G,Data!$B:$B,VOL!$E132,Data!$I:$I,"&gt;0",Data!$I:$I,"&lt;=52"),
IF('Sales Volume'!$B$6="Customer location",SUMIFS(Data!$G:$G,Data!$C:$C,VOL!$E132,Data!$I:$I,"&gt;0",Data!$I:$I,"&lt;=52"),
IF('Sales Volume'!$B$6="Product type",SUMIFS(Data!$G:$G,Data!$F:$F,VOL!$E132,Data!$I:$I,"&gt;0",Data!$I:$I,"&lt;=52"),
""))))</f>
        <v/>
      </c>
      <c r="P132" s="7" t="str">
        <f>IF($E132="","",
IF('Sales Volume'!$B$6="Customer name",SUMIFS(Data!$G:$G,Data!$B:$B,VOL!$E132,Data!$I:$I,"&gt;52",Data!$I:$I,"&lt;=104"),
IF('Sales Volume'!$B$6="Customer location",SUMIFS(Data!$G:$G,Data!$C:$C,VOL!$E132,Data!$I:$I,"&gt;52",Data!$I:$I,"&lt;=104"),
IF('Sales Volume'!$B$6="Product type",SUMIFS(Data!$G:$G,Data!$F:$F,VOL!$E132,Data!$I:$I,"&gt;52",Data!$I:$I,"&lt;=104"),
""))))</f>
        <v/>
      </c>
    </row>
    <row r="133" spans="1:16" x14ac:dyDescent="0.35">
      <c r="A133" s="8" t="str">
        <f>IFERROR(_xlfn.RANK.EQ(F133,$F$3:$F$150,0)+COUNTIF($F$3:F133,F133)-1,"")</f>
        <v/>
      </c>
      <c r="B133" s="8" t="str">
        <f>IFERROR(_xlfn.RANK.EQ(I133,$I$3:$I$150,0)+COUNTIF($I$3:I133,I133)-1,"")</f>
        <v/>
      </c>
      <c r="C133" s="8" t="str">
        <f>IFERROR(_xlfn.RANK.EQ(L133,$L$3:$L$150,0)+COUNTIF($L$3:L133,L133)-1,"")</f>
        <v/>
      </c>
      <c r="D133" s="8" t="str">
        <f>IFERROR(_xlfn.RANK.EQ(O133,$O$3:$O$150,0)+COUNTIF($O$3:O133,O133)-1,"")</f>
        <v/>
      </c>
      <c r="E133" t="str">
        <f xml:space="preserve">
IF('Pivot fields'!$B132="(blank)","",
IF('Sales Volume'!$B$6="Customer Name",IF(NOT(OR('Pivot fields'!$B132="(blank)",'Pivot fields'!$B132="")),'Pivot fields'!$B132,""),
IF('Sales Volume'!$B$6="Customer location",IF(NOT(OR('Pivot fields'!$D132="(blank)",'Pivot fields'!$D132="")),'Pivot fields'!$D132,""),
IF('Sales Volume'!$B$6="Product type",IF(NOT(OR('Pivot fields'!$F132="(blank)",'Pivot fields'!$F132="")),'Pivot fields'!$F132,""),
""))))</f>
        <v/>
      </c>
      <c r="F133" s="7" t="str">
        <f>IF($E133="","",
IF('Sales Volume'!$B$6="Customer name",SUMIFS(Data!$G:$G,Data!$B:$B,VOL!$E133,Data!$I:$I,1),
IF('Sales Volume'!$B$6="Customer location",SUMIFS(Data!$G:$G,Data!$C:$C,VOL!$E133,Data!$I:$I,1),
IF('Sales Volume'!$B$6="Product type",SUMIFS(Data!$G:$G,Data!$F:$F,VOL!$E133,Data!$I:$I,1),
""))))</f>
        <v/>
      </c>
      <c r="G133" s="7" t="str">
        <f>IF($E133="","",
IF('Sales Volume'!$B$6="Customer name",SUMIFS(Data!$G:$G,Data!$B:$B,VOL!$E133,Data!$I:$I,53),
IF('Sales Volume'!$B$6="Customer location",SUMIFS(Data!$G:$G,Data!$C:$C,VOL!$E133,Data!$I:$I,53),
IF('Sales Volume'!$B$6="Product type",SUMIFS(Data!$G:$G,Data!$F:$F,VOL!$E133,Data!$I:$I,53),
""))))</f>
        <v/>
      </c>
      <c r="I133" s="7" t="str">
        <f>IF($E133="","",
IF('Sales Volume'!$B$6="Customer name",SUMIFS(Data!$G:$G,Data!$B:$B,VOL!$E133,Data!$I:$I,"&gt;0",Data!$I:$I,"&lt;=4"),
IF('Sales Volume'!$B$6="Customer location",SUMIFS(Data!$G:$G,Data!$C:$C,VOL!$E133,Data!$I:$I,"&gt;0",Data!$I:$I,"&lt;=4"),
IF('Sales Volume'!$B$6="Product type",SUMIFS(Data!$G:$G,Data!$F:$F,VOL!$E133,Data!$I:$I,"&gt;0",Data!$I:$I,"&lt;=4"),
""))))</f>
        <v/>
      </c>
      <c r="J133" s="7" t="str">
        <f>IF($E133="","",
IF('Sales Volume'!$B$6="Customer name",SUMIFS(Data!$G:$G,Data!$B:$B,VOL!$E133,Data!$I:$I,"&gt;52",Data!$I:$I,"&lt;=56"),
IF('Sales Volume'!$B$6="Customer location",SUMIFS(Data!$G:$G,Data!$C:$C,VOL!$E133,Data!$I:$I,"&gt;52",Data!$I:$I,"&lt;=56"),
IF('Sales Volume'!$B$6="Product type",SUMIFS(Data!$G:$G,Data!$F:$F,VOL!$E133,Data!$I:$I,"&gt;52",Data!$I:$I,"&lt;=56"),
""))))</f>
        <v/>
      </c>
      <c r="L133" s="7" t="str">
        <f>IF($E133="","",
IF('Sales Volume'!$B$6="Customer name",SUMIFS(Data!$G:$G,Data!$B:$B,VOL!$E133,Data!$I:$I,"&gt;0",Data!$I:$I,"&lt;=13"),
IF('Sales Volume'!$B$6="Customer location",SUMIFS(Data!$G:$G,Data!$C:$C,VOL!$E133,Data!$I:$I,"&gt;0",Data!$I:$I,"&lt;=13"),
IF('Sales Volume'!$B$6="Product type",SUMIFS(Data!$G:$G,Data!$F:$F,VOL!$E133,Data!$I:$I,"&gt;0",Data!$I:$I,"&lt;=13"),
""))))</f>
        <v/>
      </c>
      <c r="M133" s="7" t="str">
        <f>IF($E133="","",
IF('Sales Volume'!$B$6="Customer name",SUMIFS(Data!$G:$G,Data!$B:$B,VOL!$E133,Data!$I:$I,"&gt;52",Data!$I:$I,"&lt;=65"),
IF('Sales Volume'!$B$6="Customer location",SUMIFS(Data!$G:$G,Data!$C:$C,VOL!$E133,Data!$I:$I,"&gt;52",Data!$I:$I,"&lt;=65"),
IF('Sales Volume'!$B$6="Product type",SUMIFS(Data!$G:$G,Data!$F:$F,VOL!$E133,Data!$I:$I,"&gt;52",Data!$I:$I,"&lt;=65"),
""))))</f>
        <v/>
      </c>
      <c r="O133" s="7" t="str">
        <f>IF($E133="","",
IF('Sales Volume'!$B$6="Customer name",SUMIFS(Data!$G:$G,Data!$B:$B,VOL!$E133,Data!$I:$I,"&gt;0",Data!$I:$I,"&lt;=52"),
IF('Sales Volume'!$B$6="Customer location",SUMIFS(Data!$G:$G,Data!$C:$C,VOL!$E133,Data!$I:$I,"&gt;0",Data!$I:$I,"&lt;=52"),
IF('Sales Volume'!$B$6="Product type",SUMIFS(Data!$G:$G,Data!$F:$F,VOL!$E133,Data!$I:$I,"&gt;0",Data!$I:$I,"&lt;=52"),
""))))</f>
        <v/>
      </c>
      <c r="P133" s="7" t="str">
        <f>IF($E133="","",
IF('Sales Volume'!$B$6="Customer name",SUMIFS(Data!$G:$G,Data!$B:$B,VOL!$E133,Data!$I:$I,"&gt;52",Data!$I:$I,"&lt;=104"),
IF('Sales Volume'!$B$6="Customer location",SUMIFS(Data!$G:$G,Data!$C:$C,VOL!$E133,Data!$I:$I,"&gt;52",Data!$I:$I,"&lt;=104"),
IF('Sales Volume'!$B$6="Product type",SUMIFS(Data!$G:$G,Data!$F:$F,VOL!$E133,Data!$I:$I,"&gt;52",Data!$I:$I,"&lt;=104"),
""))))</f>
        <v/>
      </c>
    </row>
    <row r="134" spans="1:16" x14ac:dyDescent="0.35">
      <c r="A134" s="8" t="str">
        <f>IFERROR(_xlfn.RANK.EQ(F134,$F$3:$F$150,0)+COUNTIF($F$3:F134,F134)-1,"")</f>
        <v/>
      </c>
      <c r="B134" s="8" t="str">
        <f>IFERROR(_xlfn.RANK.EQ(I134,$I$3:$I$150,0)+COUNTIF($I$3:I134,I134)-1,"")</f>
        <v/>
      </c>
      <c r="C134" s="8" t="str">
        <f>IFERROR(_xlfn.RANK.EQ(L134,$L$3:$L$150,0)+COUNTIF($L$3:L134,L134)-1,"")</f>
        <v/>
      </c>
      <c r="D134" s="8" t="str">
        <f>IFERROR(_xlfn.RANK.EQ(O134,$O$3:$O$150,0)+COUNTIF($O$3:O134,O134)-1,"")</f>
        <v/>
      </c>
      <c r="E134" t="str">
        <f xml:space="preserve">
IF('Pivot fields'!$B133="(blank)","",
IF('Sales Volume'!$B$6="Customer Name",IF(NOT(OR('Pivot fields'!$B133="(blank)",'Pivot fields'!$B133="")),'Pivot fields'!$B133,""),
IF('Sales Volume'!$B$6="Customer location",IF(NOT(OR('Pivot fields'!$D133="(blank)",'Pivot fields'!$D133="")),'Pivot fields'!$D133,""),
IF('Sales Volume'!$B$6="Product type",IF(NOT(OR('Pivot fields'!$F133="(blank)",'Pivot fields'!$F133="")),'Pivot fields'!$F133,""),
""))))</f>
        <v/>
      </c>
      <c r="F134" s="7" t="str">
        <f>IF($E134="","",
IF('Sales Volume'!$B$6="Customer name",SUMIFS(Data!$G:$G,Data!$B:$B,VOL!$E134,Data!$I:$I,1),
IF('Sales Volume'!$B$6="Customer location",SUMIFS(Data!$G:$G,Data!$C:$C,VOL!$E134,Data!$I:$I,1),
IF('Sales Volume'!$B$6="Product type",SUMIFS(Data!$G:$G,Data!$F:$F,VOL!$E134,Data!$I:$I,1),
""))))</f>
        <v/>
      </c>
      <c r="G134" s="7" t="str">
        <f>IF($E134="","",
IF('Sales Volume'!$B$6="Customer name",SUMIFS(Data!$G:$G,Data!$B:$B,VOL!$E134,Data!$I:$I,53),
IF('Sales Volume'!$B$6="Customer location",SUMIFS(Data!$G:$G,Data!$C:$C,VOL!$E134,Data!$I:$I,53),
IF('Sales Volume'!$B$6="Product type",SUMIFS(Data!$G:$G,Data!$F:$F,VOL!$E134,Data!$I:$I,53),
""))))</f>
        <v/>
      </c>
      <c r="I134" s="7" t="str">
        <f>IF($E134="","",
IF('Sales Volume'!$B$6="Customer name",SUMIFS(Data!$G:$G,Data!$B:$B,VOL!$E134,Data!$I:$I,"&gt;0",Data!$I:$I,"&lt;=4"),
IF('Sales Volume'!$B$6="Customer location",SUMIFS(Data!$G:$G,Data!$C:$C,VOL!$E134,Data!$I:$I,"&gt;0",Data!$I:$I,"&lt;=4"),
IF('Sales Volume'!$B$6="Product type",SUMIFS(Data!$G:$G,Data!$F:$F,VOL!$E134,Data!$I:$I,"&gt;0",Data!$I:$I,"&lt;=4"),
""))))</f>
        <v/>
      </c>
      <c r="J134" s="7" t="str">
        <f>IF($E134="","",
IF('Sales Volume'!$B$6="Customer name",SUMIFS(Data!$G:$G,Data!$B:$B,VOL!$E134,Data!$I:$I,"&gt;52",Data!$I:$I,"&lt;=56"),
IF('Sales Volume'!$B$6="Customer location",SUMIFS(Data!$G:$G,Data!$C:$C,VOL!$E134,Data!$I:$I,"&gt;52",Data!$I:$I,"&lt;=56"),
IF('Sales Volume'!$B$6="Product type",SUMIFS(Data!$G:$G,Data!$F:$F,VOL!$E134,Data!$I:$I,"&gt;52",Data!$I:$I,"&lt;=56"),
""))))</f>
        <v/>
      </c>
      <c r="L134" s="7" t="str">
        <f>IF($E134="","",
IF('Sales Volume'!$B$6="Customer name",SUMIFS(Data!$G:$G,Data!$B:$B,VOL!$E134,Data!$I:$I,"&gt;0",Data!$I:$I,"&lt;=13"),
IF('Sales Volume'!$B$6="Customer location",SUMIFS(Data!$G:$G,Data!$C:$C,VOL!$E134,Data!$I:$I,"&gt;0",Data!$I:$I,"&lt;=13"),
IF('Sales Volume'!$B$6="Product type",SUMIFS(Data!$G:$G,Data!$F:$F,VOL!$E134,Data!$I:$I,"&gt;0",Data!$I:$I,"&lt;=13"),
""))))</f>
        <v/>
      </c>
      <c r="M134" s="7" t="str">
        <f>IF($E134="","",
IF('Sales Volume'!$B$6="Customer name",SUMIFS(Data!$G:$G,Data!$B:$B,VOL!$E134,Data!$I:$I,"&gt;52",Data!$I:$I,"&lt;=65"),
IF('Sales Volume'!$B$6="Customer location",SUMIFS(Data!$G:$G,Data!$C:$C,VOL!$E134,Data!$I:$I,"&gt;52",Data!$I:$I,"&lt;=65"),
IF('Sales Volume'!$B$6="Product type",SUMIFS(Data!$G:$G,Data!$F:$F,VOL!$E134,Data!$I:$I,"&gt;52",Data!$I:$I,"&lt;=65"),
""))))</f>
        <v/>
      </c>
      <c r="O134" s="7" t="str">
        <f>IF($E134="","",
IF('Sales Volume'!$B$6="Customer name",SUMIFS(Data!$G:$G,Data!$B:$B,VOL!$E134,Data!$I:$I,"&gt;0",Data!$I:$I,"&lt;=52"),
IF('Sales Volume'!$B$6="Customer location",SUMIFS(Data!$G:$G,Data!$C:$C,VOL!$E134,Data!$I:$I,"&gt;0",Data!$I:$I,"&lt;=52"),
IF('Sales Volume'!$B$6="Product type",SUMIFS(Data!$G:$G,Data!$F:$F,VOL!$E134,Data!$I:$I,"&gt;0",Data!$I:$I,"&lt;=52"),
""))))</f>
        <v/>
      </c>
      <c r="P134" s="7" t="str">
        <f>IF($E134="","",
IF('Sales Volume'!$B$6="Customer name",SUMIFS(Data!$G:$G,Data!$B:$B,VOL!$E134,Data!$I:$I,"&gt;52",Data!$I:$I,"&lt;=104"),
IF('Sales Volume'!$B$6="Customer location",SUMIFS(Data!$G:$G,Data!$C:$C,VOL!$E134,Data!$I:$I,"&gt;52",Data!$I:$I,"&lt;=104"),
IF('Sales Volume'!$B$6="Product type",SUMIFS(Data!$G:$G,Data!$F:$F,VOL!$E134,Data!$I:$I,"&gt;52",Data!$I:$I,"&lt;=104"),
""))))</f>
        <v/>
      </c>
    </row>
    <row r="135" spans="1:16" x14ac:dyDescent="0.35">
      <c r="A135" s="8" t="str">
        <f>IFERROR(_xlfn.RANK.EQ(F135,$F$3:$F$150,0)+COUNTIF($F$3:F135,F135)-1,"")</f>
        <v/>
      </c>
      <c r="B135" s="8" t="str">
        <f>IFERROR(_xlfn.RANK.EQ(I135,$I$3:$I$150,0)+COUNTIF($I$3:I135,I135)-1,"")</f>
        <v/>
      </c>
      <c r="C135" s="8" t="str">
        <f>IFERROR(_xlfn.RANK.EQ(L135,$L$3:$L$150,0)+COUNTIF($L$3:L135,L135)-1,"")</f>
        <v/>
      </c>
      <c r="D135" s="8" t="str">
        <f>IFERROR(_xlfn.RANK.EQ(O135,$O$3:$O$150,0)+COUNTIF($O$3:O135,O135)-1,"")</f>
        <v/>
      </c>
      <c r="E135" t="str">
        <f xml:space="preserve">
IF('Pivot fields'!$B134="(blank)","",
IF('Sales Volume'!$B$6="Customer Name",IF(NOT(OR('Pivot fields'!$B134="(blank)",'Pivot fields'!$B134="")),'Pivot fields'!$B134,""),
IF('Sales Volume'!$B$6="Customer location",IF(NOT(OR('Pivot fields'!$D134="(blank)",'Pivot fields'!$D134="")),'Pivot fields'!$D134,""),
IF('Sales Volume'!$B$6="Product type",IF(NOT(OR('Pivot fields'!$F134="(blank)",'Pivot fields'!$F134="")),'Pivot fields'!$F134,""),
""))))</f>
        <v/>
      </c>
      <c r="F135" s="7" t="str">
        <f>IF($E135="","",
IF('Sales Volume'!$B$6="Customer name",SUMIFS(Data!$G:$G,Data!$B:$B,VOL!$E135,Data!$I:$I,1),
IF('Sales Volume'!$B$6="Customer location",SUMIFS(Data!$G:$G,Data!$C:$C,VOL!$E135,Data!$I:$I,1),
IF('Sales Volume'!$B$6="Product type",SUMIFS(Data!$G:$G,Data!$F:$F,VOL!$E135,Data!$I:$I,1),
""))))</f>
        <v/>
      </c>
      <c r="G135" s="7" t="str">
        <f>IF($E135="","",
IF('Sales Volume'!$B$6="Customer name",SUMIFS(Data!$G:$G,Data!$B:$B,VOL!$E135,Data!$I:$I,53),
IF('Sales Volume'!$B$6="Customer location",SUMIFS(Data!$G:$G,Data!$C:$C,VOL!$E135,Data!$I:$I,53),
IF('Sales Volume'!$B$6="Product type",SUMIFS(Data!$G:$G,Data!$F:$F,VOL!$E135,Data!$I:$I,53),
""))))</f>
        <v/>
      </c>
      <c r="I135" s="7" t="str">
        <f>IF($E135="","",
IF('Sales Volume'!$B$6="Customer name",SUMIFS(Data!$G:$G,Data!$B:$B,VOL!$E135,Data!$I:$I,"&gt;0",Data!$I:$I,"&lt;=4"),
IF('Sales Volume'!$B$6="Customer location",SUMIFS(Data!$G:$G,Data!$C:$C,VOL!$E135,Data!$I:$I,"&gt;0",Data!$I:$I,"&lt;=4"),
IF('Sales Volume'!$B$6="Product type",SUMIFS(Data!$G:$G,Data!$F:$F,VOL!$E135,Data!$I:$I,"&gt;0",Data!$I:$I,"&lt;=4"),
""))))</f>
        <v/>
      </c>
      <c r="J135" s="7" t="str">
        <f>IF($E135="","",
IF('Sales Volume'!$B$6="Customer name",SUMIFS(Data!$G:$G,Data!$B:$B,VOL!$E135,Data!$I:$I,"&gt;52",Data!$I:$I,"&lt;=56"),
IF('Sales Volume'!$B$6="Customer location",SUMIFS(Data!$G:$G,Data!$C:$C,VOL!$E135,Data!$I:$I,"&gt;52",Data!$I:$I,"&lt;=56"),
IF('Sales Volume'!$B$6="Product type",SUMIFS(Data!$G:$G,Data!$F:$F,VOL!$E135,Data!$I:$I,"&gt;52",Data!$I:$I,"&lt;=56"),
""))))</f>
        <v/>
      </c>
      <c r="L135" s="7" t="str">
        <f>IF($E135="","",
IF('Sales Volume'!$B$6="Customer name",SUMIFS(Data!$G:$G,Data!$B:$B,VOL!$E135,Data!$I:$I,"&gt;0",Data!$I:$I,"&lt;=13"),
IF('Sales Volume'!$B$6="Customer location",SUMIFS(Data!$G:$G,Data!$C:$C,VOL!$E135,Data!$I:$I,"&gt;0",Data!$I:$I,"&lt;=13"),
IF('Sales Volume'!$B$6="Product type",SUMIFS(Data!$G:$G,Data!$F:$F,VOL!$E135,Data!$I:$I,"&gt;0",Data!$I:$I,"&lt;=13"),
""))))</f>
        <v/>
      </c>
      <c r="M135" s="7" t="str">
        <f>IF($E135="","",
IF('Sales Volume'!$B$6="Customer name",SUMIFS(Data!$G:$G,Data!$B:$B,VOL!$E135,Data!$I:$I,"&gt;52",Data!$I:$I,"&lt;=65"),
IF('Sales Volume'!$B$6="Customer location",SUMIFS(Data!$G:$G,Data!$C:$C,VOL!$E135,Data!$I:$I,"&gt;52",Data!$I:$I,"&lt;=65"),
IF('Sales Volume'!$B$6="Product type",SUMIFS(Data!$G:$G,Data!$F:$F,VOL!$E135,Data!$I:$I,"&gt;52",Data!$I:$I,"&lt;=65"),
""))))</f>
        <v/>
      </c>
      <c r="O135" s="7" t="str">
        <f>IF($E135="","",
IF('Sales Volume'!$B$6="Customer name",SUMIFS(Data!$G:$G,Data!$B:$B,VOL!$E135,Data!$I:$I,"&gt;0",Data!$I:$I,"&lt;=52"),
IF('Sales Volume'!$B$6="Customer location",SUMIFS(Data!$G:$G,Data!$C:$C,VOL!$E135,Data!$I:$I,"&gt;0",Data!$I:$I,"&lt;=52"),
IF('Sales Volume'!$B$6="Product type",SUMIFS(Data!$G:$G,Data!$F:$F,VOL!$E135,Data!$I:$I,"&gt;0",Data!$I:$I,"&lt;=52"),
""))))</f>
        <v/>
      </c>
      <c r="P135" s="7" t="str">
        <f>IF($E135="","",
IF('Sales Volume'!$B$6="Customer name",SUMIFS(Data!$G:$G,Data!$B:$B,VOL!$E135,Data!$I:$I,"&gt;52",Data!$I:$I,"&lt;=104"),
IF('Sales Volume'!$B$6="Customer location",SUMIFS(Data!$G:$G,Data!$C:$C,VOL!$E135,Data!$I:$I,"&gt;52",Data!$I:$I,"&lt;=104"),
IF('Sales Volume'!$B$6="Product type",SUMIFS(Data!$G:$G,Data!$F:$F,VOL!$E135,Data!$I:$I,"&gt;52",Data!$I:$I,"&lt;=104"),
""))))</f>
        <v/>
      </c>
    </row>
    <row r="136" spans="1:16" x14ac:dyDescent="0.35">
      <c r="A136" s="8" t="str">
        <f>IFERROR(_xlfn.RANK.EQ(F136,$F$3:$F$150,0)+COUNTIF($F$3:F136,F136)-1,"")</f>
        <v/>
      </c>
      <c r="B136" s="8" t="str">
        <f>IFERROR(_xlfn.RANK.EQ(I136,$I$3:$I$150,0)+COUNTIF($I$3:I136,I136)-1,"")</f>
        <v/>
      </c>
      <c r="C136" s="8" t="str">
        <f>IFERROR(_xlfn.RANK.EQ(L136,$L$3:$L$150,0)+COUNTIF($L$3:L136,L136)-1,"")</f>
        <v/>
      </c>
      <c r="D136" s="8" t="str">
        <f>IFERROR(_xlfn.RANK.EQ(O136,$O$3:$O$150,0)+COUNTIF($O$3:O136,O136)-1,"")</f>
        <v/>
      </c>
      <c r="E136" t="str">
        <f xml:space="preserve">
IF('Pivot fields'!$B135="(blank)","",
IF('Sales Volume'!$B$6="Customer Name",IF(NOT(OR('Pivot fields'!$B135="(blank)",'Pivot fields'!$B135="")),'Pivot fields'!$B135,""),
IF('Sales Volume'!$B$6="Customer location",IF(NOT(OR('Pivot fields'!$D135="(blank)",'Pivot fields'!$D135="")),'Pivot fields'!$D135,""),
IF('Sales Volume'!$B$6="Product type",IF(NOT(OR('Pivot fields'!$F135="(blank)",'Pivot fields'!$F135="")),'Pivot fields'!$F135,""),
""))))</f>
        <v/>
      </c>
      <c r="F136" s="7" t="str">
        <f>IF($E136="","",
IF('Sales Volume'!$B$6="Customer name",SUMIFS(Data!$G:$G,Data!$B:$B,VOL!$E136,Data!$I:$I,1),
IF('Sales Volume'!$B$6="Customer location",SUMIFS(Data!$G:$G,Data!$C:$C,VOL!$E136,Data!$I:$I,1),
IF('Sales Volume'!$B$6="Product type",SUMIFS(Data!$G:$G,Data!$F:$F,VOL!$E136,Data!$I:$I,1),
""))))</f>
        <v/>
      </c>
      <c r="G136" s="7" t="str">
        <f>IF($E136="","",
IF('Sales Volume'!$B$6="Customer name",SUMIFS(Data!$G:$G,Data!$B:$B,VOL!$E136,Data!$I:$I,53),
IF('Sales Volume'!$B$6="Customer location",SUMIFS(Data!$G:$G,Data!$C:$C,VOL!$E136,Data!$I:$I,53),
IF('Sales Volume'!$B$6="Product type",SUMIFS(Data!$G:$G,Data!$F:$F,VOL!$E136,Data!$I:$I,53),
""))))</f>
        <v/>
      </c>
      <c r="I136" s="7" t="str">
        <f>IF($E136="","",
IF('Sales Volume'!$B$6="Customer name",SUMIFS(Data!$G:$G,Data!$B:$B,VOL!$E136,Data!$I:$I,"&gt;0",Data!$I:$I,"&lt;=4"),
IF('Sales Volume'!$B$6="Customer location",SUMIFS(Data!$G:$G,Data!$C:$C,VOL!$E136,Data!$I:$I,"&gt;0",Data!$I:$I,"&lt;=4"),
IF('Sales Volume'!$B$6="Product type",SUMIFS(Data!$G:$G,Data!$F:$F,VOL!$E136,Data!$I:$I,"&gt;0",Data!$I:$I,"&lt;=4"),
""))))</f>
        <v/>
      </c>
      <c r="J136" s="7" t="str">
        <f>IF($E136="","",
IF('Sales Volume'!$B$6="Customer name",SUMIFS(Data!$G:$G,Data!$B:$B,VOL!$E136,Data!$I:$I,"&gt;52",Data!$I:$I,"&lt;=56"),
IF('Sales Volume'!$B$6="Customer location",SUMIFS(Data!$G:$G,Data!$C:$C,VOL!$E136,Data!$I:$I,"&gt;52",Data!$I:$I,"&lt;=56"),
IF('Sales Volume'!$B$6="Product type",SUMIFS(Data!$G:$G,Data!$F:$F,VOL!$E136,Data!$I:$I,"&gt;52",Data!$I:$I,"&lt;=56"),
""))))</f>
        <v/>
      </c>
      <c r="L136" s="7" t="str">
        <f>IF($E136="","",
IF('Sales Volume'!$B$6="Customer name",SUMIFS(Data!$G:$G,Data!$B:$B,VOL!$E136,Data!$I:$I,"&gt;0",Data!$I:$I,"&lt;=13"),
IF('Sales Volume'!$B$6="Customer location",SUMIFS(Data!$G:$G,Data!$C:$C,VOL!$E136,Data!$I:$I,"&gt;0",Data!$I:$I,"&lt;=13"),
IF('Sales Volume'!$B$6="Product type",SUMIFS(Data!$G:$G,Data!$F:$F,VOL!$E136,Data!$I:$I,"&gt;0",Data!$I:$I,"&lt;=13"),
""))))</f>
        <v/>
      </c>
      <c r="M136" s="7" t="str">
        <f>IF($E136="","",
IF('Sales Volume'!$B$6="Customer name",SUMIFS(Data!$G:$G,Data!$B:$B,VOL!$E136,Data!$I:$I,"&gt;52",Data!$I:$I,"&lt;=65"),
IF('Sales Volume'!$B$6="Customer location",SUMIFS(Data!$G:$G,Data!$C:$C,VOL!$E136,Data!$I:$I,"&gt;52",Data!$I:$I,"&lt;=65"),
IF('Sales Volume'!$B$6="Product type",SUMIFS(Data!$G:$G,Data!$F:$F,VOL!$E136,Data!$I:$I,"&gt;52",Data!$I:$I,"&lt;=65"),
""))))</f>
        <v/>
      </c>
      <c r="O136" s="7" t="str">
        <f>IF($E136="","",
IF('Sales Volume'!$B$6="Customer name",SUMIFS(Data!$G:$G,Data!$B:$B,VOL!$E136,Data!$I:$I,"&gt;0",Data!$I:$I,"&lt;=52"),
IF('Sales Volume'!$B$6="Customer location",SUMIFS(Data!$G:$G,Data!$C:$C,VOL!$E136,Data!$I:$I,"&gt;0",Data!$I:$I,"&lt;=52"),
IF('Sales Volume'!$B$6="Product type",SUMIFS(Data!$G:$G,Data!$F:$F,VOL!$E136,Data!$I:$I,"&gt;0",Data!$I:$I,"&lt;=52"),
""))))</f>
        <v/>
      </c>
      <c r="P136" s="7" t="str">
        <f>IF($E136="","",
IF('Sales Volume'!$B$6="Customer name",SUMIFS(Data!$G:$G,Data!$B:$B,VOL!$E136,Data!$I:$I,"&gt;52",Data!$I:$I,"&lt;=104"),
IF('Sales Volume'!$B$6="Customer location",SUMIFS(Data!$G:$G,Data!$C:$C,VOL!$E136,Data!$I:$I,"&gt;52",Data!$I:$I,"&lt;=104"),
IF('Sales Volume'!$B$6="Product type",SUMIFS(Data!$G:$G,Data!$F:$F,VOL!$E136,Data!$I:$I,"&gt;52",Data!$I:$I,"&lt;=104"),
""))))</f>
        <v/>
      </c>
    </row>
    <row r="137" spans="1:16" x14ac:dyDescent="0.35">
      <c r="A137" s="8" t="str">
        <f>IFERROR(_xlfn.RANK.EQ(F137,$F$3:$F$150,0)+COUNTIF($F$3:F137,F137)-1,"")</f>
        <v/>
      </c>
      <c r="B137" s="8" t="str">
        <f>IFERROR(_xlfn.RANK.EQ(I137,$I$3:$I$150,0)+COUNTIF($I$3:I137,I137)-1,"")</f>
        <v/>
      </c>
      <c r="C137" s="8" t="str">
        <f>IFERROR(_xlfn.RANK.EQ(L137,$L$3:$L$150,0)+COUNTIF($L$3:L137,L137)-1,"")</f>
        <v/>
      </c>
      <c r="D137" s="8" t="str">
        <f>IFERROR(_xlfn.RANK.EQ(O137,$O$3:$O$150,0)+COUNTIF($O$3:O137,O137)-1,"")</f>
        <v/>
      </c>
      <c r="E137" t="str">
        <f xml:space="preserve">
IF('Pivot fields'!$B136="(blank)","",
IF('Sales Volume'!$B$6="Customer Name",IF(NOT(OR('Pivot fields'!$B136="(blank)",'Pivot fields'!$B136="")),'Pivot fields'!$B136,""),
IF('Sales Volume'!$B$6="Customer location",IF(NOT(OR('Pivot fields'!$D136="(blank)",'Pivot fields'!$D136="")),'Pivot fields'!$D136,""),
IF('Sales Volume'!$B$6="Product type",IF(NOT(OR('Pivot fields'!$F136="(blank)",'Pivot fields'!$F136="")),'Pivot fields'!$F136,""),
""))))</f>
        <v/>
      </c>
      <c r="F137" s="7" t="str">
        <f>IF($E137="","",
IF('Sales Volume'!$B$6="Customer name",SUMIFS(Data!$G:$G,Data!$B:$B,VOL!$E137,Data!$I:$I,1),
IF('Sales Volume'!$B$6="Customer location",SUMIFS(Data!$G:$G,Data!$C:$C,VOL!$E137,Data!$I:$I,1),
IF('Sales Volume'!$B$6="Product type",SUMIFS(Data!$G:$G,Data!$F:$F,VOL!$E137,Data!$I:$I,1),
""))))</f>
        <v/>
      </c>
      <c r="G137" s="7" t="str">
        <f>IF($E137="","",
IF('Sales Volume'!$B$6="Customer name",SUMIFS(Data!$G:$G,Data!$B:$B,VOL!$E137,Data!$I:$I,53),
IF('Sales Volume'!$B$6="Customer location",SUMIFS(Data!$G:$G,Data!$C:$C,VOL!$E137,Data!$I:$I,53),
IF('Sales Volume'!$B$6="Product type",SUMIFS(Data!$G:$G,Data!$F:$F,VOL!$E137,Data!$I:$I,53),
""))))</f>
        <v/>
      </c>
      <c r="I137" s="7" t="str">
        <f>IF($E137="","",
IF('Sales Volume'!$B$6="Customer name",SUMIFS(Data!$G:$G,Data!$B:$B,VOL!$E137,Data!$I:$I,"&gt;0",Data!$I:$I,"&lt;=4"),
IF('Sales Volume'!$B$6="Customer location",SUMIFS(Data!$G:$G,Data!$C:$C,VOL!$E137,Data!$I:$I,"&gt;0",Data!$I:$I,"&lt;=4"),
IF('Sales Volume'!$B$6="Product type",SUMIFS(Data!$G:$G,Data!$F:$F,VOL!$E137,Data!$I:$I,"&gt;0",Data!$I:$I,"&lt;=4"),
""))))</f>
        <v/>
      </c>
      <c r="J137" s="7" t="str">
        <f>IF($E137="","",
IF('Sales Volume'!$B$6="Customer name",SUMIFS(Data!$G:$G,Data!$B:$B,VOL!$E137,Data!$I:$I,"&gt;52",Data!$I:$I,"&lt;=56"),
IF('Sales Volume'!$B$6="Customer location",SUMIFS(Data!$G:$G,Data!$C:$C,VOL!$E137,Data!$I:$I,"&gt;52",Data!$I:$I,"&lt;=56"),
IF('Sales Volume'!$B$6="Product type",SUMIFS(Data!$G:$G,Data!$F:$F,VOL!$E137,Data!$I:$I,"&gt;52",Data!$I:$I,"&lt;=56"),
""))))</f>
        <v/>
      </c>
      <c r="L137" s="7" t="str">
        <f>IF($E137="","",
IF('Sales Volume'!$B$6="Customer name",SUMIFS(Data!$G:$G,Data!$B:$B,VOL!$E137,Data!$I:$I,"&gt;0",Data!$I:$I,"&lt;=13"),
IF('Sales Volume'!$B$6="Customer location",SUMIFS(Data!$G:$G,Data!$C:$C,VOL!$E137,Data!$I:$I,"&gt;0",Data!$I:$I,"&lt;=13"),
IF('Sales Volume'!$B$6="Product type",SUMIFS(Data!$G:$G,Data!$F:$F,VOL!$E137,Data!$I:$I,"&gt;0",Data!$I:$I,"&lt;=13"),
""))))</f>
        <v/>
      </c>
      <c r="M137" s="7" t="str">
        <f>IF($E137="","",
IF('Sales Volume'!$B$6="Customer name",SUMIFS(Data!$G:$G,Data!$B:$B,VOL!$E137,Data!$I:$I,"&gt;52",Data!$I:$I,"&lt;=65"),
IF('Sales Volume'!$B$6="Customer location",SUMIFS(Data!$G:$G,Data!$C:$C,VOL!$E137,Data!$I:$I,"&gt;52",Data!$I:$I,"&lt;=65"),
IF('Sales Volume'!$B$6="Product type",SUMIFS(Data!$G:$G,Data!$F:$F,VOL!$E137,Data!$I:$I,"&gt;52",Data!$I:$I,"&lt;=65"),
""))))</f>
        <v/>
      </c>
      <c r="O137" s="7" t="str">
        <f>IF($E137="","",
IF('Sales Volume'!$B$6="Customer name",SUMIFS(Data!$G:$G,Data!$B:$B,VOL!$E137,Data!$I:$I,"&gt;0",Data!$I:$I,"&lt;=52"),
IF('Sales Volume'!$B$6="Customer location",SUMIFS(Data!$G:$G,Data!$C:$C,VOL!$E137,Data!$I:$I,"&gt;0",Data!$I:$I,"&lt;=52"),
IF('Sales Volume'!$B$6="Product type",SUMIFS(Data!$G:$G,Data!$F:$F,VOL!$E137,Data!$I:$I,"&gt;0",Data!$I:$I,"&lt;=52"),
""))))</f>
        <v/>
      </c>
      <c r="P137" s="7" t="str">
        <f>IF($E137="","",
IF('Sales Volume'!$B$6="Customer name",SUMIFS(Data!$G:$G,Data!$B:$B,VOL!$E137,Data!$I:$I,"&gt;52",Data!$I:$I,"&lt;=104"),
IF('Sales Volume'!$B$6="Customer location",SUMIFS(Data!$G:$G,Data!$C:$C,VOL!$E137,Data!$I:$I,"&gt;52",Data!$I:$I,"&lt;=104"),
IF('Sales Volume'!$B$6="Product type",SUMIFS(Data!$G:$G,Data!$F:$F,VOL!$E137,Data!$I:$I,"&gt;52",Data!$I:$I,"&lt;=104"),
""))))</f>
        <v/>
      </c>
    </row>
    <row r="138" spans="1:16" x14ac:dyDescent="0.35">
      <c r="A138" s="8" t="str">
        <f>IFERROR(_xlfn.RANK.EQ(F138,$F$3:$F$150,0)+COUNTIF($F$3:F138,F138)-1,"")</f>
        <v/>
      </c>
      <c r="B138" s="8" t="str">
        <f>IFERROR(_xlfn.RANK.EQ(I138,$I$3:$I$150,0)+COUNTIF($I$3:I138,I138)-1,"")</f>
        <v/>
      </c>
      <c r="C138" s="8" t="str">
        <f>IFERROR(_xlfn.RANK.EQ(L138,$L$3:$L$150,0)+COUNTIF($L$3:L138,L138)-1,"")</f>
        <v/>
      </c>
      <c r="D138" s="8" t="str">
        <f>IFERROR(_xlfn.RANK.EQ(O138,$O$3:$O$150,0)+COUNTIF($O$3:O138,O138)-1,"")</f>
        <v/>
      </c>
      <c r="E138" t="str">
        <f xml:space="preserve">
IF('Pivot fields'!$B137="(blank)","",
IF('Sales Volume'!$B$6="Customer Name",IF(NOT(OR('Pivot fields'!$B137="(blank)",'Pivot fields'!$B137="")),'Pivot fields'!$B137,""),
IF('Sales Volume'!$B$6="Customer location",IF(NOT(OR('Pivot fields'!$D137="(blank)",'Pivot fields'!$D137="")),'Pivot fields'!$D137,""),
IF('Sales Volume'!$B$6="Product type",IF(NOT(OR('Pivot fields'!$F137="(blank)",'Pivot fields'!$F137="")),'Pivot fields'!$F137,""),
""))))</f>
        <v/>
      </c>
      <c r="F138" s="7" t="str">
        <f>IF($E138="","",
IF('Sales Volume'!$B$6="Customer name",SUMIFS(Data!$G:$G,Data!$B:$B,VOL!$E138,Data!$I:$I,1),
IF('Sales Volume'!$B$6="Customer location",SUMIFS(Data!$G:$G,Data!$C:$C,VOL!$E138,Data!$I:$I,1),
IF('Sales Volume'!$B$6="Product type",SUMIFS(Data!$G:$G,Data!$F:$F,VOL!$E138,Data!$I:$I,1),
""))))</f>
        <v/>
      </c>
      <c r="G138" s="7" t="str">
        <f>IF($E138="","",
IF('Sales Volume'!$B$6="Customer name",SUMIFS(Data!$G:$G,Data!$B:$B,VOL!$E138,Data!$I:$I,53),
IF('Sales Volume'!$B$6="Customer location",SUMIFS(Data!$G:$G,Data!$C:$C,VOL!$E138,Data!$I:$I,53),
IF('Sales Volume'!$B$6="Product type",SUMIFS(Data!$G:$G,Data!$F:$F,VOL!$E138,Data!$I:$I,53),
""))))</f>
        <v/>
      </c>
      <c r="I138" s="7" t="str">
        <f>IF($E138="","",
IF('Sales Volume'!$B$6="Customer name",SUMIFS(Data!$G:$G,Data!$B:$B,VOL!$E138,Data!$I:$I,"&gt;0",Data!$I:$I,"&lt;=4"),
IF('Sales Volume'!$B$6="Customer location",SUMIFS(Data!$G:$G,Data!$C:$C,VOL!$E138,Data!$I:$I,"&gt;0",Data!$I:$I,"&lt;=4"),
IF('Sales Volume'!$B$6="Product type",SUMIFS(Data!$G:$G,Data!$F:$F,VOL!$E138,Data!$I:$I,"&gt;0",Data!$I:$I,"&lt;=4"),
""))))</f>
        <v/>
      </c>
      <c r="J138" s="7" t="str">
        <f>IF($E138="","",
IF('Sales Volume'!$B$6="Customer name",SUMIFS(Data!$G:$G,Data!$B:$B,VOL!$E138,Data!$I:$I,"&gt;52",Data!$I:$I,"&lt;=56"),
IF('Sales Volume'!$B$6="Customer location",SUMIFS(Data!$G:$G,Data!$C:$C,VOL!$E138,Data!$I:$I,"&gt;52",Data!$I:$I,"&lt;=56"),
IF('Sales Volume'!$B$6="Product type",SUMIFS(Data!$G:$G,Data!$F:$F,VOL!$E138,Data!$I:$I,"&gt;52",Data!$I:$I,"&lt;=56"),
""))))</f>
        <v/>
      </c>
      <c r="L138" s="7" t="str">
        <f>IF($E138="","",
IF('Sales Volume'!$B$6="Customer name",SUMIFS(Data!$G:$G,Data!$B:$B,VOL!$E138,Data!$I:$I,"&gt;0",Data!$I:$I,"&lt;=13"),
IF('Sales Volume'!$B$6="Customer location",SUMIFS(Data!$G:$G,Data!$C:$C,VOL!$E138,Data!$I:$I,"&gt;0",Data!$I:$I,"&lt;=13"),
IF('Sales Volume'!$B$6="Product type",SUMIFS(Data!$G:$G,Data!$F:$F,VOL!$E138,Data!$I:$I,"&gt;0",Data!$I:$I,"&lt;=13"),
""))))</f>
        <v/>
      </c>
      <c r="M138" s="7" t="str">
        <f>IF($E138="","",
IF('Sales Volume'!$B$6="Customer name",SUMIFS(Data!$G:$G,Data!$B:$B,VOL!$E138,Data!$I:$I,"&gt;52",Data!$I:$I,"&lt;=65"),
IF('Sales Volume'!$B$6="Customer location",SUMIFS(Data!$G:$G,Data!$C:$C,VOL!$E138,Data!$I:$I,"&gt;52",Data!$I:$I,"&lt;=65"),
IF('Sales Volume'!$B$6="Product type",SUMIFS(Data!$G:$G,Data!$F:$F,VOL!$E138,Data!$I:$I,"&gt;52",Data!$I:$I,"&lt;=65"),
""))))</f>
        <v/>
      </c>
      <c r="O138" s="7" t="str">
        <f>IF($E138="","",
IF('Sales Volume'!$B$6="Customer name",SUMIFS(Data!$G:$G,Data!$B:$B,VOL!$E138,Data!$I:$I,"&gt;0",Data!$I:$I,"&lt;=52"),
IF('Sales Volume'!$B$6="Customer location",SUMIFS(Data!$G:$G,Data!$C:$C,VOL!$E138,Data!$I:$I,"&gt;0",Data!$I:$I,"&lt;=52"),
IF('Sales Volume'!$B$6="Product type",SUMIFS(Data!$G:$G,Data!$F:$F,VOL!$E138,Data!$I:$I,"&gt;0",Data!$I:$I,"&lt;=52"),
""))))</f>
        <v/>
      </c>
      <c r="P138" s="7" t="str">
        <f>IF($E138="","",
IF('Sales Volume'!$B$6="Customer name",SUMIFS(Data!$G:$G,Data!$B:$B,VOL!$E138,Data!$I:$I,"&gt;52",Data!$I:$I,"&lt;=104"),
IF('Sales Volume'!$B$6="Customer location",SUMIFS(Data!$G:$G,Data!$C:$C,VOL!$E138,Data!$I:$I,"&gt;52",Data!$I:$I,"&lt;=104"),
IF('Sales Volume'!$B$6="Product type",SUMIFS(Data!$G:$G,Data!$F:$F,VOL!$E138,Data!$I:$I,"&gt;52",Data!$I:$I,"&lt;=104"),
""))))</f>
        <v/>
      </c>
    </row>
    <row r="139" spans="1:16" x14ac:dyDescent="0.35">
      <c r="A139" s="8" t="str">
        <f>IFERROR(_xlfn.RANK.EQ(F139,$F$3:$F$150,0)+COUNTIF($F$3:F139,F139)-1,"")</f>
        <v/>
      </c>
      <c r="B139" s="8" t="str">
        <f>IFERROR(_xlfn.RANK.EQ(I139,$I$3:$I$150,0)+COUNTIF($I$3:I139,I139)-1,"")</f>
        <v/>
      </c>
      <c r="C139" s="8" t="str">
        <f>IFERROR(_xlfn.RANK.EQ(L139,$L$3:$L$150,0)+COUNTIF($L$3:L139,L139)-1,"")</f>
        <v/>
      </c>
      <c r="D139" s="8" t="str">
        <f>IFERROR(_xlfn.RANK.EQ(O139,$O$3:$O$150,0)+COUNTIF($O$3:O139,O139)-1,"")</f>
        <v/>
      </c>
      <c r="E139" t="str">
        <f xml:space="preserve">
IF('Pivot fields'!$B138="(blank)","",
IF('Sales Volume'!$B$6="Customer Name",IF(NOT(OR('Pivot fields'!$B138="(blank)",'Pivot fields'!$B138="")),'Pivot fields'!$B138,""),
IF('Sales Volume'!$B$6="Customer location",IF(NOT(OR('Pivot fields'!$D138="(blank)",'Pivot fields'!$D138="")),'Pivot fields'!$D138,""),
IF('Sales Volume'!$B$6="Product type",IF(NOT(OR('Pivot fields'!$F138="(blank)",'Pivot fields'!$F138="")),'Pivot fields'!$F138,""),
""))))</f>
        <v/>
      </c>
      <c r="F139" s="7" t="str">
        <f>IF($E139="","",
IF('Sales Volume'!$B$6="Customer name",SUMIFS(Data!$G:$G,Data!$B:$B,VOL!$E139,Data!$I:$I,1),
IF('Sales Volume'!$B$6="Customer location",SUMIFS(Data!$G:$G,Data!$C:$C,VOL!$E139,Data!$I:$I,1),
IF('Sales Volume'!$B$6="Product type",SUMIFS(Data!$G:$G,Data!$F:$F,VOL!$E139,Data!$I:$I,1),
""))))</f>
        <v/>
      </c>
      <c r="G139" s="7" t="str">
        <f>IF($E139="","",
IF('Sales Volume'!$B$6="Customer name",SUMIFS(Data!$G:$G,Data!$B:$B,VOL!$E139,Data!$I:$I,53),
IF('Sales Volume'!$B$6="Customer location",SUMIFS(Data!$G:$G,Data!$C:$C,VOL!$E139,Data!$I:$I,53),
IF('Sales Volume'!$B$6="Product type",SUMIFS(Data!$G:$G,Data!$F:$F,VOL!$E139,Data!$I:$I,53),
""))))</f>
        <v/>
      </c>
      <c r="I139" s="7" t="str">
        <f>IF($E139="","",
IF('Sales Volume'!$B$6="Customer name",SUMIFS(Data!$G:$G,Data!$B:$B,VOL!$E139,Data!$I:$I,"&gt;0",Data!$I:$I,"&lt;=4"),
IF('Sales Volume'!$B$6="Customer location",SUMIFS(Data!$G:$G,Data!$C:$C,VOL!$E139,Data!$I:$I,"&gt;0",Data!$I:$I,"&lt;=4"),
IF('Sales Volume'!$B$6="Product type",SUMIFS(Data!$G:$G,Data!$F:$F,VOL!$E139,Data!$I:$I,"&gt;0",Data!$I:$I,"&lt;=4"),
""))))</f>
        <v/>
      </c>
      <c r="J139" s="7" t="str">
        <f>IF($E139="","",
IF('Sales Volume'!$B$6="Customer name",SUMIFS(Data!$G:$G,Data!$B:$B,VOL!$E139,Data!$I:$I,"&gt;52",Data!$I:$I,"&lt;=56"),
IF('Sales Volume'!$B$6="Customer location",SUMIFS(Data!$G:$G,Data!$C:$C,VOL!$E139,Data!$I:$I,"&gt;52",Data!$I:$I,"&lt;=56"),
IF('Sales Volume'!$B$6="Product type",SUMIFS(Data!$G:$G,Data!$F:$F,VOL!$E139,Data!$I:$I,"&gt;52",Data!$I:$I,"&lt;=56"),
""))))</f>
        <v/>
      </c>
      <c r="L139" s="7" t="str">
        <f>IF($E139="","",
IF('Sales Volume'!$B$6="Customer name",SUMIFS(Data!$G:$G,Data!$B:$B,VOL!$E139,Data!$I:$I,"&gt;0",Data!$I:$I,"&lt;=13"),
IF('Sales Volume'!$B$6="Customer location",SUMIFS(Data!$G:$G,Data!$C:$C,VOL!$E139,Data!$I:$I,"&gt;0",Data!$I:$I,"&lt;=13"),
IF('Sales Volume'!$B$6="Product type",SUMIFS(Data!$G:$G,Data!$F:$F,VOL!$E139,Data!$I:$I,"&gt;0",Data!$I:$I,"&lt;=13"),
""))))</f>
        <v/>
      </c>
      <c r="M139" s="7" t="str">
        <f>IF($E139="","",
IF('Sales Volume'!$B$6="Customer name",SUMIFS(Data!$G:$G,Data!$B:$B,VOL!$E139,Data!$I:$I,"&gt;52",Data!$I:$I,"&lt;=65"),
IF('Sales Volume'!$B$6="Customer location",SUMIFS(Data!$G:$G,Data!$C:$C,VOL!$E139,Data!$I:$I,"&gt;52",Data!$I:$I,"&lt;=65"),
IF('Sales Volume'!$B$6="Product type",SUMIFS(Data!$G:$G,Data!$F:$F,VOL!$E139,Data!$I:$I,"&gt;52",Data!$I:$I,"&lt;=65"),
""))))</f>
        <v/>
      </c>
      <c r="O139" s="7" t="str">
        <f>IF($E139="","",
IF('Sales Volume'!$B$6="Customer name",SUMIFS(Data!$G:$G,Data!$B:$B,VOL!$E139,Data!$I:$I,"&gt;0",Data!$I:$I,"&lt;=52"),
IF('Sales Volume'!$B$6="Customer location",SUMIFS(Data!$G:$G,Data!$C:$C,VOL!$E139,Data!$I:$I,"&gt;0",Data!$I:$I,"&lt;=52"),
IF('Sales Volume'!$B$6="Product type",SUMIFS(Data!$G:$G,Data!$F:$F,VOL!$E139,Data!$I:$I,"&gt;0",Data!$I:$I,"&lt;=52"),
""))))</f>
        <v/>
      </c>
      <c r="P139" s="7" t="str">
        <f>IF($E139="","",
IF('Sales Volume'!$B$6="Customer name",SUMIFS(Data!$G:$G,Data!$B:$B,VOL!$E139,Data!$I:$I,"&gt;52",Data!$I:$I,"&lt;=104"),
IF('Sales Volume'!$B$6="Customer location",SUMIFS(Data!$G:$G,Data!$C:$C,VOL!$E139,Data!$I:$I,"&gt;52",Data!$I:$I,"&lt;=104"),
IF('Sales Volume'!$B$6="Product type",SUMIFS(Data!$G:$G,Data!$F:$F,VOL!$E139,Data!$I:$I,"&gt;52",Data!$I:$I,"&lt;=104"),
""))))</f>
        <v/>
      </c>
    </row>
    <row r="140" spans="1:16" x14ac:dyDescent="0.35">
      <c r="A140" s="8" t="str">
        <f>IFERROR(_xlfn.RANK.EQ(F140,$F$3:$F$150,0)+COUNTIF($F$3:F140,F140)-1,"")</f>
        <v/>
      </c>
      <c r="B140" s="8" t="str">
        <f>IFERROR(_xlfn.RANK.EQ(I140,$I$3:$I$150,0)+COUNTIF($I$3:I140,I140)-1,"")</f>
        <v/>
      </c>
      <c r="C140" s="8" t="str">
        <f>IFERROR(_xlfn.RANK.EQ(L140,$L$3:$L$150,0)+COUNTIF($L$3:L140,L140)-1,"")</f>
        <v/>
      </c>
      <c r="D140" s="8" t="str">
        <f>IFERROR(_xlfn.RANK.EQ(O140,$O$3:$O$150,0)+COUNTIF($O$3:O140,O140)-1,"")</f>
        <v/>
      </c>
      <c r="E140" t="str">
        <f xml:space="preserve">
IF('Pivot fields'!$B139="(blank)","",
IF('Sales Volume'!$B$6="Customer Name",IF(NOT(OR('Pivot fields'!$B139="(blank)",'Pivot fields'!$B139="")),'Pivot fields'!$B139,""),
IF('Sales Volume'!$B$6="Customer location",IF(NOT(OR('Pivot fields'!$D139="(blank)",'Pivot fields'!$D139="")),'Pivot fields'!$D139,""),
IF('Sales Volume'!$B$6="Product type",IF(NOT(OR('Pivot fields'!$F139="(blank)",'Pivot fields'!$F139="")),'Pivot fields'!$F139,""),
""))))</f>
        <v/>
      </c>
      <c r="F140" s="7" t="str">
        <f>IF($E140="","",
IF('Sales Volume'!$B$6="Customer name",SUMIFS(Data!$G:$G,Data!$B:$B,VOL!$E140,Data!$I:$I,1),
IF('Sales Volume'!$B$6="Customer location",SUMIFS(Data!$G:$G,Data!$C:$C,VOL!$E140,Data!$I:$I,1),
IF('Sales Volume'!$B$6="Product type",SUMIFS(Data!$G:$G,Data!$F:$F,VOL!$E140,Data!$I:$I,1),
""))))</f>
        <v/>
      </c>
      <c r="G140" s="7" t="str">
        <f>IF($E140="","",
IF('Sales Volume'!$B$6="Customer name",SUMIFS(Data!$G:$G,Data!$B:$B,VOL!$E140,Data!$I:$I,53),
IF('Sales Volume'!$B$6="Customer location",SUMIFS(Data!$G:$G,Data!$C:$C,VOL!$E140,Data!$I:$I,53),
IF('Sales Volume'!$B$6="Product type",SUMIFS(Data!$G:$G,Data!$F:$F,VOL!$E140,Data!$I:$I,53),
""))))</f>
        <v/>
      </c>
      <c r="I140" s="7" t="str">
        <f>IF($E140="","",
IF('Sales Volume'!$B$6="Customer name",SUMIFS(Data!$G:$G,Data!$B:$B,VOL!$E140,Data!$I:$I,"&gt;0",Data!$I:$I,"&lt;=4"),
IF('Sales Volume'!$B$6="Customer location",SUMIFS(Data!$G:$G,Data!$C:$C,VOL!$E140,Data!$I:$I,"&gt;0",Data!$I:$I,"&lt;=4"),
IF('Sales Volume'!$B$6="Product type",SUMIFS(Data!$G:$G,Data!$F:$F,VOL!$E140,Data!$I:$I,"&gt;0",Data!$I:$I,"&lt;=4"),
""))))</f>
        <v/>
      </c>
      <c r="J140" s="7" t="str">
        <f>IF($E140="","",
IF('Sales Volume'!$B$6="Customer name",SUMIFS(Data!$G:$G,Data!$B:$B,VOL!$E140,Data!$I:$I,"&gt;52",Data!$I:$I,"&lt;=56"),
IF('Sales Volume'!$B$6="Customer location",SUMIFS(Data!$G:$G,Data!$C:$C,VOL!$E140,Data!$I:$I,"&gt;52",Data!$I:$I,"&lt;=56"),
IF('Sales Volume'!$B$6="Product type",SUMIFS(Data!$G:$G,Data!$F:$F,VOL!$E140,Data!$I:$I,"&gt;52",Data!$I:$I,"&lt;=56"),
""))))</f>
        <v/>
      </c>
      <c r="L140" s="7" t="str">
        <f>IF($E140="","",
IF('Sales Volume'!$B$6="Customer name",SUMIFS(Data!$G:$G,Data!$B:$B,VOL!$E140,Data!$I:$I,"&gt;0",Data!$I:$I,"&lt;=13"),
IF('Sales Volume'!$B$6="Customer location",SUMIFS(Data!$G:$G,Data!$C:$C,VOL!$E140,Data!$I:$I,"&gt;0",Data!$I:$I,"&lt;=13"),
IF('Sales Volume'!$B$6="Product type",SUMIFS(Data!$G:$G,Data!$F:$F,VOL!$E140,Data!$I:$I,"&gt;0",Data!$I:$I,"&lt;=13"),
""))))</f>
        <v/>
      </c>
      <c r="M140" s="7" t="str">
        <f>IF($E140="","",
IF('Sales Volume'!$B$6="Customer name",SUMIFS(Data!$G:$G,Data!$B:$B,VOL!$E140,Data!$I:$I,"&gt;52",Data!$I:$I,"&lt;=65"),
IF('Sales Volume'!$B$6="Customer location",SUMIFS(Data!$G:$G,Data!$C:$C,VOL!$E140,Data!$I:$I,"&gt;52",Data!$I:$I,"&lt;=65"),
IF('Sales Volume'!$B$6="Product type",SUMIFS(Data!$G:$G,Data!$F:$F,VOL!$E140,Data!$I:$I,"&gt;52",Data!$I:$I,"&lt;=65"),
""))))</f>
        <v/>
      </c>
      <c r="O140" s="7" t="str">
        <f>IF($E140="","",
IF('Sales Volume'!$B$6="Customer name",SUMIFS(Data!$G:$G,Data!$B:$B,VOL!$E140,Data!$I:$I,"&gt;0",Data!$I:$I,"&lt;=52"),
IF('Sales Volume'!$B$6="Customer location",SUMIFS(Data!$G:$G,Data!$C:$C,VOL!$E140,Data!$I:$I,"&gt;0",Data!$I:$I,"&lt;=52"),
IF('Sales Volume'!$B$6="Product type",SUMIFS(Data!$G:$G,Data!$F:$F,VOL!$E140,Data!$I:$I,"&gt;0",Data!$I:$I,"&lt;=52"),
""))))</f>
        <v/>
      </c>
      <c r="P140" s="7" t="str">
        <f>IF($E140="","",
IF('Sales Volume'!$B$6="Customer name",SUMIFS(Data!$G:$G,Data!$B:$B,VOL!$E140,Data!$I:$I,"&gt;52",Data!$I:$I,"&lt;=104"),
IF('Sales Volume'!$B$6="Customer location",SUMIFS(Data!$G:$G,Data!$C:$C,VOL!$E140,Data!$I:$I,"&gt;52",Data!$I:$I,"&lt;=104"),
IF('Sales Volume'!$B$6="Product type",SUMIFS(Data!$G:$G,Data!$F:$F,VOL!$E140,Data!$I:$I,"&gt;52",Data!$I:$I,"&lt;=104"),
""))))</f>
        <v/>
      </c>
    </row>
    <row r="141" spans="1:16" x14ac:dyDescent="0.35">
      <c r="A141" s="8" t="str">
        <f>IFERROR(_xlfn.RANK.EQ(F141,$F$3:$F$150,0)+COUNTIF($F$3:F141,F141)-1,"")</f>
        <v/>
      </c>
      <c r="B141" s="8" t="str">
        <f>IFERROR(_xlfn.RANK.EQ(I141,$I$3:$I$150,0)+COUNTIF($I$3:I141,I141)-1,"")</f>
        <v/>
      </c>
      <c r="C141" s="8" t="str">
        <f>IFERROR(_xlfn.RANK.EQ(L141,$L$3:$L$150,0)+COUNTIF($L$3:L141,L141)-1,"")</f>
        <v/>
      </c>
      <c r="D141" s="8" t="str">
        <f>IFERROR(_xlfn.RANK.EQ(O141,$O$3:$O$150,0)+COUNTIF($O$3:O141,O141)-1,"")</f>
        <v/>
      </c>
      <c r="E141" t="str">
        <f xml:space="preserve">
IF('Pivot fields'!$B140="(blank)","",
IF('Sales Volume'!$B$6="Customer Name",IF(NOT(OR('Pivot fields'!$B140="(blank)",'Pivot fields'!$B140="")),'Pivot fields'!$B140,""),
IF('Sales Volume'!$B$6="Customer location",IF(NOT(OR('Pivot fields'!$D140="(blank)",'Pivot fields'!$D140="")),'Pivot fields'!$D140,""),
IF('Sales Volume'!$B$6="Product type",IF(NOT(OR('Pivot fields'!$F140="(blank)",'Pivot fields'!$F140="")),'Pivot fields'!$F140,""),
""))))</f>
        <v/>
      </c>
      <c r="F141" s="7" t="str">
        <f>IF($E141="","",
IF('Sales Volume'!$B$6="Customer name",SUMIFS(Data!$G:$G,Data!$B:$B,VOL!$E141,Data!$I:$I,1),
IF('Sales Volume'!$B$6="Customer location",SUMIFS(Data!$G:$G,Data!$C:$C,VOL!$E141,Data!$I:$I,1),
IF('Sales Volume'!$B$6="Product type",SUMIFS(Data!$G:$G,Data!$F:$F,VOL!$E141,Data!$I:$I,1),
""))))</f>
        <v/>
      </c>
      <c r="G141" s="7" t="str">
        <f>IF($E141="","",
IF('Sales Volume'!$B$6="Customer name",SUMIFS(Data!$G:$G,Data!$B:$B,VOL!$E141,Data!$I:$I,53),
IF('Sales Volume'!$B$6="Customer location",SUMIFS(Data!$G:$G,Data!$C:$C,VOL!$E141,Data!$I:$I,53),
IF('Sales Volume'!$B$6="Product type",SUMIFS(Data!$G:$G,Data!$F:$F,VOL!$E141,Data!$I:$I,53),
""))))</f>
        <v/>
      </c>
      <c r="I141" s="7" t="str">
        <f>IF($E141="","",
IF('Sales Volume'!$B$6="Customer name",SUMIFS(Data!$G:$G,Data!$B:$B,VOL!$E141,Data!$I:$I,"&gt;0",Data!$I:$I,"&lt;=4"),
IF('Sales Volume'!$B$6="Customer location",SUMIFS(Data!$G:$G,Data!$C:$C,VOL!$E141,Data!$I:$I,"&gt;0",Data!$I:$I,"&lt;=4"),
IF('Sales Volume'!$B$6="Product type",SUMIFS(Data!$G:$G,Data!$F:$F,VOL!$E141,Data!$I:$I,"&gt;0",Data!$I:$I,"&lt;=4"),
""))))</f>
        <v/>
      </c>
      <c r="J141" s="7" t="str">
        <f>IF($E141="","",
IF('Sales Volume'!$B$6="Customer name",SUMIFS(Data!$G:$G,Data!$B:$B,VOL!$E141,Data!$I:$I,"&gt;52",Data!$I:$I,"&lt;=56"),
IF('Sales Volume'!$B$6="Customer location",SUMIFS(Data!$G:$G,Data!$C:$C,VOL!$E141,Data!$I:$I,"&gt;52",Data!$I:$I,"&lt;=56"),
IF('Sales Volume'!$B$6="Product type",SUMIFS(Data!$G:$G,Data!$F:$F,VOL!$E141,Data!$I:$I,"&gt;52",Data!$I:$I,"&lt;=56"),
""))))</f>
        <v/>
      </c>
      <c r="L141" s="7" t="str">
        <f>IF($E141="","",
IF('Sales Volume'!$B$6="Customer name",SUMIFS(Data!$G:$G,Data!$B:$B,VOL!$E141,Data!$I:$I,"&gt;0",Data!$I:$I,"&lt;=13"),
IF('Sales Volume'!$B$6="Customer location",SUMIFS(Data!$G:$G,Data!$C:$C,VOL!$E141,Data!$I:$I,"&gt;0",Data!$I:$I,"&lt;=13"),
IF('Sales Volume'!$B$6="Product type",SUMIFS(Data!$G:$G,Data!$F:$F,VOL!$E141,Data!$I:$I,"&gt;0",Data!$I:$I,"&lt;=13"),
""))))</f>
        <v/>
      </c>
      <c r="M141" s="7" t="str">
        <f>IF($E141="","",
IF('Sales Volume'!$B$6="Customer name",SUMIFS(Data!$G:$G,Data!$B:$B,VOL!$E141,Data!$I:$I,"&gt;52",Data!$I:$I,"&lt;=65"),
IF('Sales Volume'!$B$6="Customer location",SUMIFS(Data!$G:$G,Data!$C:$C,VOL!$E141,Data!$I:$I,"&gt;52",Data!$I:$I,"&lt;=65"),
IF('Sales Volume'!$B$6="Product type",SUMIFS(Data!$G:$G,Data!$F:$F,VOL!$E141,Data!$I:$I,"&gt;52",Data!$I:$I,"&lt;=65"),
""))))</f>
        <v/>
      </c>
      <c r="O141" s="7" t="str">
        <f>IF($E141="","",
IF('Sales Volume'!$B$6="Customer name",SUMIFS(Data!$G:$G,Data!$B:$B,VOL!$E141,Data!$I:$I,"&gt;0",Data!$I:$I,"&lt;=52"),
IF('Sales Volume'!$B$6="Customer location",SUMIFS(Data!$G:$G,Data!$C:$C,VOL!$E141,Data!$I:$I,"&gt;0",Data!$I:$I,"&lt;=52"),
IF('Sales Volume'!$B$6="Product type",SUMIFS(Data!$G:$G,Data!$F:$F,VOL!$E141,Data!$I:$I,"&gt;0",Data!$I:$I,"&lt;=52"),
""))))</f>
        <v/>
      </c>
      <c r="P141" s="7" t="str">
        <f>IF($E141="","",
IF('Sales Volume'!$B$6="Customer name",SUMIFS(Data!$G:$G,Data!$B:$B,VOL!$E141,Data!$I:$I,"&gt;52",Data!$I:$I,"&lt;=104"),
IF('Sales Volume'!$B$6="Customer location",SUMIFS(Data!$G:$G,Data!$C:$C,VOL!$E141,Data!$I:$I,"&gt;52",Data!$I:$I,"&lt;=104"),
IF('Sales Volume'!$B$6="Product type",SUMIFS(Data!$G:$G,Data!$F:$F,VOL!$E141,Data!$I:$I,"&gt;52",Data!$I:$I,"&lt;=104"),
""))))</f>
        <v/>
      </c>
    </row>
    <row r="142" spans="1:16" x14ac:dyDescent="0.35">
      <c r="A142" s="8" t="str">
        <f>IFERROR(_xlfn.RANK.EQ(F142,$F$3:$F$150,0)+COUNTIF($F$3:F142,F142)-1,"")</f>
        <v/>
      </c>
      <c r="B142" s="8" t="str">
        <f>IFERROR(_xlfn.RANK.EQ(I142,$I$3:$I$150,0)+COUNTIF($I$3:I142,I142)-1,"")</f>
        <v/>
      </c>
      <c r="C142" s="8" t="str">
        <f>IFERROR(_xlfn.RANK.EQ(L142,$L$3:$L$150,0)+COUNTIF($L$3:L142,L142)-1,"")</f>
        <v/>
      </c>
      <c r="D142" s="8" t="str">
        <f>IFERROR(_xlfn.RANK.EQ(O142,$O$3:$O$150,0)+COUNTIF($O$3:O142,O142)-1,"")</f>
        <v/>
      </c>
      <c r="E142" t="str">
        <f xml:space="preserve">
IF('Pivot fields'!$B141="(blank)","",
IF('Sales Volume'!$B$6="Customer Name",IF(NOT(OR('Pivot fields'!$B141="(blank)",'Pivot fields'!$B141="")),'Pivot fields'!$B141,""),
IF('Sales Volume'!$B$6="Customer location",IF(NOT(OR('Pivot fields'!$D141="(blank)",'Pivot fields'!$D141="")),'Pivot fields'!$D141,""),
IF('Sales Volume'!$B$6="Product type",IF(NOT(OR('Pivot fields'!$F141="(blank)",'Pivot fields'!$F141="")),'Pivot fields'!$F141,""),
""))))</f>
        <v/>
      </c>
      <c r="F142" s="7" t="str">
        <f>IF($E142="","",
IF('Sales Volume'!$B$6="Customer name",SUMIFS(Data!$G:$G,Data!$B:$B,VOL!$E142,Data!$I:$I,1),
IF('Sales Volume'!$B$6="Customer location",SUMIFS(Data!$G:$G,Data!$C:$C,VOL!$E142,Data!$I:$I,1),
IF('Sales Volume'!$B$6="Product type",SUMIFS(Data!$G:$G,Data!$F:$F,VOL!$E142,Data!$I:$I,1),
""))))</f>
        <v/>
      </c>
      <c r="G142" s="7" t="str">
        <f>IF($E142="","",
IF('Sales Volume'!$B$6="Customer name",SUMIFS(Data!$G:$G,Data!$B:$B,VOL!$E142,Data!$I:$I,53),
IF('Sales Volume'!$B$6="Customer location",SUMIFS(Data!$G:$G,Data!$C:$C,VOL!$E142,Data!$I:$I,53),
IF('Sales Volume'!$B$6="Product type",SUMIFS(Data!$G:$G,Data!$F:$F,VOL!$E142,Data!$I:$I,53),
""))))</f>
        <v/>
      </c>
      <c r="I142" s="7" t="str">
        <f>IF($E142="","",
IF('Sales Volume'!$B$6="Customer name",SUMIFS(Data!$G:$G,Data!$B:$B,VOL!$E142,Data!$I:$I,"&gt;0",Data!$I:$I,"&lt;=4"),
IF('Sales Volume'!$B$6="Customer location",SUMIFS(Data!$G:$G,Data!$C:$C,VOL!$E142,Data!$I:$I,"&gt;0",Data!$I:$I,"&lt;=4"),
IF('Sales Volume'!$B$6="Product type",SUMIFS(Data!$G:$G,Data!$F:$F,VOL!$E142,Data!$I:$I,"&gt;0",Data!$I:$I,"&lt;=4"),
""))))</f>
        <v/>
      </c>
      <c r="J142" s="7" t="str">
        <f>IF($E142="","",
IF('Sales Volume'!$B$6="Customer name",SUMIFS(Data!$G:$G,Data!$B:$B,VOL!$E142,Data!$I:$I,"&gt;52",Data!$I:$I,"&lt;=56"),
IF('Sales Volume'!$B$6="Customer location",SUMIFS(Data!$G:$G,Data!$C:$C,VOL!$E142,Data!$I:$I,"&gt;52",Data!$I:$I,"&lt;=56"),
IF('Sales Volume'!$B$6="Product type",SUMIFS(Data!$G:$G,Data!$F:$F,VOL!$E142,Data!$I:$I,"&gt;52",Data!$I:$I,"&lt;=56"),
""))))</f>
        <v/>
      </c>
      <c r="L142" s="7" t="str">
        <f>IF($E142="","",
IF('Sales Volume'!$B$6="Customer name",SUMIFS(Data!$G:$G,Data!$B:$B,VOL!$E142,Data!$I:$I,"&gt;0",Data!$I:$I,"&lt;=13"),
IF('Sales Volume'!$B$6="Customer location",SUMIFS(Data!$G:$G,Data!$C:$C,VOL!$E142,Data!$I:$I,"&gt;0",Data!$I:$I,"&lt;=13"),
IF('Sales Volume'!$B$6="Product type",SUMIFS(Data!$G:$G,Data!$F:$F,VOL!$E142,Data!$I:$I,"&gt;0",Data!$I:$I,"&lt;=13"),
""))))</f>
        <v/>
      </c>
      <c r="M142" s="7" t="str">
        <f>IF($E142="","",
IF('Sales Volume'!$B$6="Customer name",SUMIFS(Data!$G:$G,Data!$B:$B,VOL!$E142,Data!$I:$I,"&gt;52",Data!$I:$I,"&lt;=65"),
IF('Sales Volume'!$B$6="Customer location",SUMIFS(Data!$G:$G,Data!$C:$C,VOL!$E142,Data!$I:$I,"&gt;52",Data!$I:$I,"&lt;=65"),
IF('Sales Volume'!$B$6="Product type",SUMIFS(Data!$G:$G,Data!$F:$F,VOL!$E142,Data!$I:$I,"&gt;52",Data!$I:$I,"&lt;=65"),
""))))</f>
        <v/>
      </c>
      <c r="O142" s="7" t="str">
        <f>IF($E142="","",
IF('Sales Volume'!$B$6="Customer name",SUMIFS(Data!$G:$G,Data!$B:$B,VOL!$E142,Data!$I:$I,"&gt;0",Data!$I:$I,"&lt;=52"),
IF('Sales Volume'!$B$6="Customer location",SUMIFS(Data!$G:$G,Data!$C:$C,VOL!$E142,Data!$I:$I,"&gt;0",Data!$I:$I,"&lt;=52"),
IF('Sales Volume'!$B$6="Product type",SUMIFS(Data!$G:$G,Data!$F:$F,VOL!$E142,Data!$I:$I,"&gt;0",Data!$I:$I,"&lt;=52"),
""))))</f>
        <v/>
      </c>
      <c r="P142" s="7" t="str">
        <f>IF($E142="","",
IF('Sales Volume'!$B$6="Customer name",SUMIFS(Data!$G:$G,Data!$B:$B,VOL!$E142,Data!$I:$I,"&gt;52",Data!$I:$I,"&lt;=104"),
IF('Sales Volume'!$B$6="Customer location",SUMIFS(Data!$G:$G,Data!$C:$C,VOL!$E142,Data!$I:$I,"&gt;52",Data!$I:$I,"&lt;=104"),
IF('Sales Volume'!$B$6="Product type",SUMIFS(Data!$G:$G,Data!$F:$F,VOL!$E142,Data!$I:$I,"&gt;52",Data!$I:$I,"&lt;=104"),
""))))</f>
        <v/>
      </c>
    </row>
    <row r="143" spans="1:16" x14ac:dyDescent="0.35">
      <c r="A143" s="8" t="str">
        <f>IFERROR(_xlfn.RANK.EQ(F143,$F$3:$F$150,0)+COUNTIF($F$3:F143,F143)-1,"")</f>
        <v/>
      </c>
      <c r="B143" s="8" t="str">
        <f>IFERROR(_xlfn.RANK.EQ(I143,$I$3:$I$150,0)+COUNTIF($I$3:I143,I143)-1,"")</f>
        <v/>
      </c>
      <c r="C143" s="8" t="str">
        <f>IFERROR(_xlfn.RANK.EQ(L143,$L$3:$L$150,0)+COUNTIF($L$3:L143,L143)-1,"")</f>
        <v/>
      </c>
      <c r="D143" s="8" t="str">
        <f>IFERROR(_xlfn.RANK.EQ(O143,$O$3:$O$150,0)+COUNTIF($O$3:O143,O143)-1,"")</f>
        <v/>
      </c>
      <c r="E143" t="str">
        <f xml:space="preserve">
IF('Pivot fields'!$B142="(blank)","",
IF('Sales Volume'!$B$6="Customer Name",IF(NOT(OR('Pivot fields'!$B142="(blank)",'Pivot fields'!$B142="")),'Pivot fields'!$B142,""),
IF('Sales Volume'!$B$6="Customer location",IF(NOT(OR('Pivot fields'!$D142="(blank)",'Pivot fields'!$D142="")),'Pivot fields'!$D142,""),
IF('Sales Volume'!$B$6="Product type",IF(NOT(OR('Pivot fields'!$F142="(blank)",'Pivot fields'!$F142="")),'Pivot fields'!$F142,""),
""))))</f>
        <v/>
      </c>
      <c r="F143" s="7" t="str">
        <f>IF($E143="","",
IF('Sales Volume'!$B$6="Customer name",SUMIFS(Data!$G:$G,Data!$B:$B,VOL!$E143,Data!$I:$I,1),
IF('Sales Volume'!$B$6="Customer location",SUMIFS(Data!$G:$G,Data!$C:$C,VOL!$E143,Data!$I:$I,1),
IF('Sales Volume'!$B$6="Product type",SUMIFS(Data!$G:$G,Data!$F:$F,VOL!$E143,Data!$I:$I,1),
""))))</f>
        <v/>
      </c>
      <c r="G143" s="7" t="str">
        <f>IF($E143="","",
IF('Sales Volume'!$B$6="Customer name",SUMIFS(Data!$G:$G,Data!$B:$B,VOL!$E143,Data!$I:$I,53),
IF('Sales Volume'!$B$6="Customer location",SUMIFS(Data!$G:$G,Data!$C:$C,VOL!$E143,Data!$I:$I,53),
IF('Sales Volume'!$B$6="Product type",SUMIFS(Data!$G:$G,Data!$F:$F,VOL!$E143,Data!$I:$I,53),
""))))</f>
        <v/>
      </c>
      <c r="I143" s="7" t="str">
        <f>IF($E143="","",
IF('Sales Volume'!$B$6="Customer name",SUMIFS(Data!$G:$G,Data!$B:$B,VOL!$E143,Data!$I:$I,"&gt;0",Data!$I:$I,"&lt;=4"),
IF('Sales Volume'!$B$6="Customer location",SUMIFS(Data!$G:$G,Data!$C:$C,VOL!$E143,Data!$I:$I,"&gt;0",Data!$I:$I,"&lt;=4"),
IF('Sales Volume'!$B$6="Product type",SUMIFS(Data!$G:$G,Data!$F:$F,VOL!$E143,Data!$I:$I,"&gt;0",Data!$I:$I,"&lt;=4"),
""))))</f>
        <v/>
      </c>
      <c r="J143" s="7" t="str">
        <f>IF($E143="","",
IF('Sales Volume'!$B$6="Customer name",SUMIFS(Data!$G:$G,Data!$B:$B,VOL!$E143,Data!$I:$I,"&gt;52",Data!$I:$I,"&lt;=56"),
IF('Sales Volume'!$B$6="Customer location",SUMIFS(Data!$G:$G,Data!$C:$C,VOL!$E143,Data!$I:$I,"&gt;52",Data!$I:$I,"&lt;=56"),
IF('Sales Volume'!$B$6="Product type",SUMIFS(Data!$G:$G,Data!$F:$F,VOL!$E143,Data!$I:$I,"&gt;52",Data!$I:$I,"&lt;=56"),
""))))</f>
        <v/>
      </c>
      <c r="L143" s="7" t="str">
        <f>IF($E143="","",
IF('Sales Volume'!$B$6="Customer name",SUMIFS(Data!$G:$G,Data!$B:$B,VOL!$E143,Data!$I:$I,"&gt;0",Data!$I:$I,"&lt;=13"),
IF('Sales Volume'!$B$6="Customer location",SUMIFS(Data!$G:$G,Data!$C:$C,VOL!$E143,Data!$I:$I,"&gt;0",Data!$I:$I,"&lt;=13"),
IF('Sales Volume'!$B$6="Product type",SUMIFS(Data!$G:$G,Data!$F:$F,VOL!$E143,Data!$I:$I,"&gt;0",Data!$I:$I,"&lt;=13"),
""))))</f>
        <v/>
      </c>
      <c r="M143" s="7" t="str">
        <f>IF($E143="","",
IF('Sales Volume'!$B$6="Customer name",SUMIFS(Data!$G:$G,Data!$B:$B,VOL!$E143,Data!$I:$I,"&gt;52",Data!$I:$I,"&lt;=65"),
IF('Sales Volume'!$B$6="Customer location",SUMIFS(Data!$G:$G,Data!$C:$C,VOL!$E143,Data!$I:$I,"&gt;52",Data!$I:$I,"&lt;=65"),
IF('Sales Volume'!$B$6="Product type",SUMIFS(Data!$G:$G,Data!$F:$F,VOL!$E143,Data!$I:$I,"&gt;52",Data!$I:$I,"&lt;=65"),
""))))</f>
        <v/>
      </c>
      <c r="O143" s="7" t="str">
        <f>IF($E143="","",
IF('Sales Volume'!$B$6="Customer name",SUMIFS(Data!$G:$G,Data!$B:$B,VOL!$E143,Data!$I:$I,"&gt;0",Data!$I:$I,"&lt;=52"),
IF('Sales Volume'!$B$6="Customer location",SUMIFS(Data!$G:$G,Data!$C:$C,VOL!$E143,Data!$I:$I,"&gt;0",Data!$I:$I,"&lt;=52"),
IF('Sales Volume'!$B$6="Product type",SUMIFS(Data!$G:$G,Data!$F:$F,VOL!$E143,Data!$I:$I,"&gt;0",Data!$I:$I,"&lt;=52"),
""))))</f>
        <v/>
      </c>
      <c r="P143" s="7" t="str">
        <f>IF($E143="","",
IF('Sales Volume'!$B$6="Customer name",SUMIFS(Data!$G:$G,Data!$B:$B,VOL!$E143,Data!$I:$I,"&gt;52",Data!$I:$I,"&lt;=104"),
IF('Sales Volume'!$B$6="Customer location",SUMIFS(Data!$G:$G,Data!$C:$C,VOL!$E143,Data!$I:$I,"&gt;52",Data!$I:$I,"&lt;=104"),
IF('Sales Volume'!$B$6="Product type",SUMIFS(Data!$G:$G,Data!$F:$F,VOL!$E143,Data!$I:$I,"&gt;52",Data!$I:$I,"&lt;=104"),
""))))</f>
        <v/>
      </c>
    </row>
    <row r="144" spans="1:16" x14ac:dyDescent="0.35">
      <c r="A144" s="8" t="str">
        <f>IFERROR(_xlfn.RANK.EQ(F144,$F$3:$F$150,0)+COUNTIF($F$3:F144,F144)-1,"")</f>
        <v/>
      </c>
      <c r="B144" s="8" t="str">
        <f>IFERROR(_xlfn.RANK.EQ(I144,$I$3:$I$150,0)+COUNTIF($I$3:I144,I144)-1,"")</f>
        <v/>
      </c>
      <c r="C144" s="8" t="str">
        <f>IFERROR(_xlfn.RANK.EQ(L144,$L$3:$L$150,0)+COUNTIF($L$3:L144,L144)-1,"")</f>
        <v/>
      </c>
      <c r="D144" s="8" t="str">
        <f>IFERROR(_xlfn.RANK.EQ(O144,$O$3:$O$150,0)+COUNTIF($O$3:O144,O144)-1,"")</f>
        <v/>
      </c>
      <c r="E144" t="str">
        <f xml:space="preserve">
IF('Pivot fields'!$B143="(blank)","",
IF('Sales Volume'!$B$6="Customer Name",IF(NOT(OR('Pivot fields'!$B143="(blank)",'Pivot fields'!$B143="")),'Pivot fields'!$B143,""),
IF('Sales Volume'!$B$6="Customer location",IF(NOT(OR('Pivot fields'!$D143="(blank)",'Pivot fields'!$D143="")),'Pivot fields'!$D143,""),
IF('Sales Volume'!$B$6="Product type",IF(NOT(OR('Pivot fields'!$F143="(blank)",'Pivot fields'!$F143="")),'Pivot fields'!$F143,""),
""))))</f>
        <v/>
      </c>
      <c r="F144" s="7" t="str">
        <f>IF($E144="","",
IF('Sales Volume'!$B$6="Customer name",SUMIFS(Data!$G:$G,Data!$B:$B,VOL!$E144,Data!$I:$I,1),
IF('Sales Volume'!$B$6="Customer location",SUMIFS(Data!$G:$G,Data!$C:$C,VOL!$E144,Data!$I:$I,1),
IF('Sales Volume'!$B$6="Product type",SUMIFS(Data!$G:$G,Data!$F:$F,VOL!$E144,Data!$I:$I,1),
""))))</f>
        <v/>
      </c>
      <c r="G144" s="7" t="str">
        <f>IF($E144="","",
IF('Sales Volume'!$B$6="Customer name",SUMIFS(Data!$G:$G,Data!$B:$B,VOL!$E144,Data!$I:$I,53),
IF('Sales Volume'!$B$6="Customer location",SUMIFS(Data!$G:$G,Data!$C:$C,VOL!$E144,Data!$I:$I,53),
IF('Sales Volume'!$B$6="Product type",SUMIFS(Data!$G:$G,Data!$F:$F,VOL!$E144,Data!$I:$I,53),
""))))</f>
        <v/>
      </c>
      <c r="I144" s="7" t="str">
        <f>IF($E144="","",
IF('Sales Volume'!$B$6="Customer name",SUMIFS(Data!$G:$G,Data!$B:$B,VOL!$E144,Data!$I:$I,"&gt;0",Data!$I:$I,"&lt;=4"),
IF('Sales Volume'!$B$6="Customer location",SUMIFS(Data!$G:$G,Data!$C:$C,VOL!$E144,Data!$I:$I,"&gt;0",Data!$I:$I,"&lt;=4"),
IF('Sales Volume'!$B$6="Product type",SUMIFS(Data!$G:$G,Data!$F:$F,VOL!$E144,Data!$I:$I,"&gt;0",Data!$I:$I,"&lt;=4"),
""))))</f>
        <v/>
      </c>
      <c r="J144" s="7" t="str">
        <f>IF($E144="","",
IF('Sales Volume'!$B$6="Customer name",SUMIFS(Data!$G:$G,Data!$B:$B,VOL!$E144,Data!$I:$I,"&gt;52",Data!$I:$I,"&lt;=56"),
IF('Sales Volume'!$B$6="Customer location",SUMIFS(Data!$G:$G,Data!$C:$C,VOL!$E144,Data!$I:$I,"&gt;52",Data!$I:$I,"&lt;=56"),
IF('Sales Volume'!$B$6="Product type",SUMIFS(Data!$G:$G,Data!$F:$F,VOL!$E144,Data!$I:$I,"&gt;52",Data!$I:$I,"&lt;=56"),
""))))</f>
        <v/>
      </c>
      <c r="L144" s="7" t="str">
        <f>IF($E144="","",
IF('Sales Volume'!$B$6="Customer name",SUMIFS(Data!$G:$G,Data!$B:$B,VOL!$E144,Data!$I:$I,"&gt;0",Data!$I:$I,"&lt;=13"),
IF('Sales Volume'!$B$6="Customer location",SUMIFS(Data!$G:$G,Data!$C:$C,VOL!$E144,Data!$I:$I,"&gt;0",Data!$I:$I,"&lt;=13"),
IF('Sales Volume'!$B$6="Product type",SUMIFS(Data!$G:$G,Data!$F:$F,VOL!$E144,Data!$I:$I,"&gt;0",Data!$I:$I,"&lt;=13"),
""))))</f>
        <v/>
      </c>
      <c r="M144" s="7" t="str">
        <f>IF($E144="","",
IF('Sales Volume'!$B$6="Customer name",SUMIFS(Data!$G:$G,Data!$B:$B,VOL!$E144,Data!$I:$I,"&gt;52",Data!$I:$I,"&lt;=65"),
IF('Sales Volume'!$B$6="Customer location",SUMIFS(Data!$G:$G,Data!$C:$C,VOL!$E144,Data!$I:$I,"&gt;52",Data!$I:$I,"&lt;=65"),
IF('Sales Volume'!$B$6="Product type",SUMIFS(Data!$G:$G,Data!$F:$F,VOL!$E144,Data!$I:$I,"&gt;52",Data!$I:$I,"&lt;=65"),
""))))</f>
        <v/>
      </c>
      <c r="O144" s="7" t="str">
        <f>IF($E144="","",
IF('Sales Volume'!$B$6="Customer name",SUMIFS(Data!$G:$G,Data!$B:$B,VOL!$E144,Data!$I:$I,"&gt;0",Data!$I:$I,"&lt;=52"),
IF('Sales Volume'!$B$6="Customer location",SUMIFS(Data!$G:$G,Data!$C:$C,VOL!$E144,Data!$I:$I,"&gt;0",Data!$I:$I,"&lt;=52"),
IF('Sales Volume'!$B$6="Product type",SUMIFS(Data!$G:$G,Data!$F:$F,VOL!$E144,Data!$I:$I,"&gt;0",Data!$I:$I,"&lt;=52"),
""))))</f>
        <v/>
      </c>
      <c r="P144" s="7" t="str">
        <f>IF($E144="","",
IF('Sales Volume'!$B$6="Customer name",SUMIFS(Data!$G:$G,Data!$B:$B,VOL!$E144,Data!$I:$I,"&gt;52",Data!$I:$I,"&lt;=104"),
IF('Sales Volume'!$B$6="Customer location",SUMIFS(Data!$G:$G,Data!$C:$C,VOL!$E144,Data!$I:$I,"&gt;52",Data!$I:$I,"&lt;=104"),
IF('Sales Volume'!$B$6="Product type",SUMIFS(Data!$G:$G,Data!$F:$F,VOL!$E144,Data!$I:$I,"&gt;52",Data!$I:$I,"&lt;=104"),
""))))</f>
        <v/>
      </c>
    </row>
    <row r="145" spans="1:16" x14ac:dyDescent="0.35">
      <c r="A145" s="8" t="str">
        <f>IFERROR(_xlfn.RANK.EQ(F145,$F$3:$F$150,0)+COUNTIF($F$3:F145,F145)-1,"")</f>
        <v/>
      </c>
      <c r="B145" s="8" t="str">
        <f>IFERROR(_xlfn.RANK.EQ(I145,$I$3:$I$150,0)+COUNTIF($I$3:I145,I145)-1,"")</f>
        <v/>
      </c>
      <c r="C145" s="8" t="str">
        <f>IFERROR(_xlfn.RANK.EQ(L145,$L$3:$L$150,0)+COUNTIF($L$3:L145,L145)-1,"")</f>
        <v/>
      </c>
      <c r="D145" s="8" t="str">
        <f>IFERROR(_xlfn.RANK.EQ(O145,$O$3:$O$150,0)+COUNTIF($O$3:O145,O145)-1,"")</f>
        <v/>
      </c>
      <c r="E145" t="str">
        <f xml:space="preserve">
IF('Pivot fields'!$B144="(blank)","",
IF('Sales Volume'!$B$6="Customer Name",IF(NOT(OR('Pivot fields'!$B144="(blank)",'Pivot fields'!$B144="")),'Pivot fields'!$B144,""),
IF('Sales Volume'!$B$6="Customer location",IF(NOT(OR('Pivot fields'!$D144="(blank)",'Pivot fields'!$D144="")),'Pivot fields'!$D144,""),
IF('Sales Volume'!$B$6="Product type",IF(NOT(OR('Pivot fields'!$F144="(blank)",'Pivot fields'!$F144="")),'Pivot fields'!$F144,""),
""))))</f>
        <v/>
      </c>
      <c r="F145" s="7" t="str">
        <f>IF($E145="","",
IF('Sales Volume'!$B$6="Customer name",SUMIFS(Data!$G:$G,Data!$B:$B,VOL!$E145,Data!$I:$I,1),
IF('Sales Volume'!$B$6="Customer location",SUMIFS(Data!$G:$G,Data!$C:$C,VOL!$E145,Data!$I:$I,1),
IF('Sales Volume'!$B$6="Product type",SUMIFS(Data!$G:$G,Data!$F:$F,VOL!$E145,Data!$I:$I,1),
""))))</f>
        <v/>
      </c>
      <c r="G145" s="7" t="str">
        <f>IF($E145="","",
IF('Sales Volume'!$B$6="Customer name",SUMIFS(Data!$G:$G,Data!$B:$B,VOL!$E145,Data!$I:$I,53),
IF('Sales Volume'!$B$6="Customer location",SUMIFS(Data!$G:$G,Data!$C:$C,VOL!$E145,Data!$I:$I,53),
IF('Sales Volume'!$B$6="Product type",SUMIFS(Data!$G:$G,Data!$F:$F,VOL!$E145,Data!$I:$I,53),
""))))</f>
        <v/>
      </c>
      <c r="I145" s="7" t="str">
        <f>IF($E145="","",
IF('Sales Volume'!$B$6="Customer name",SUMIFS(Data!$G:$G,Data!$B:$B,VOL!$E145,Data!$I:$I,"&gt;0",Data!$I:$I,"&lt;=4"),
IF('Sales Volume'!$B$6="Customer location",SUMIFS(Data!$G:$G,Data!$C:$C,VOL!$E145,Data!$I:$I,"&gt;0",Data!$I:$I,"&lt;=4"),
IF('Sales Volume'!$B$6="Product type",SUMIFS(Data!$G:$G,Data!$F:$F,VOL!$E145,Data!$I:$I,"&gt;0",Data!$I:$I,"&lt;=4"),
""))))</f>
        <v/>
      </c>
      <c r="J145" s="7" t="str">
        <f>IF($E145="","",
IF('Sales Volume'!$B$6="Customer name",SUMIFS(Data!$G:$G,Data!$B:$B,VOL!$E145,Data!$I:$I,"&gt;52",Data!$I:$I,"&lt;=56"),
IF('Sales Volume'!$B$6="Customer location",SUMIFS(Data!$G:$G,Data!$C:$C,VOL!$E145,Data!$I:$I,"&gt;52",Data!$I:$I,"&lt;=56"),
IF('Sales Volume'!$B$6="Product type",SUMIFS(Data!$G:$G,Data!$F:$F,VOL!$E145,Data!$I:$I,"&gt;52",Data!$I:$I,"&lt;=56"),
""))))</f>
        <v/>
      </c>
      <c r="L145" s="7" t="str">
        <f>IF($E145="","",
IF('Sales Volume'!$B$6="Customer name",SUMIFS(Data!$G:$G,Data!$B:$B,VOL!$E145,Data!$I:$I,"&gt;0",Data!$I:$I,"&lt;=13"),
IF('Sales Volume'!$B$6="Customer location",SUMIFS(Data!$G:$G,Data!$C:$C,VOL!$E145,Data!$I:$I,"&gt;0",Data!$I:$I,"&lt;=13"),
IF('Sales Volume'!$B$6="Product type",SUMIFS(Data!$G:$G,Data!$F:$F,VOL!$E145,Data!$I:$I,"&gt;0",Data!$I:$I,"&lt;=13"),
""))))</f>
        <v/>
      </c>
      <c r="M145" s="7" t="str">
        <f>IF($E145="","",
IF('Sales Volume'!$B$6="Customer name",SUMIFS(Data!$G:$G,Data!$B:$B,VOL!$E145,Data!$I:$I,"&gt;52",Data!$I:$I,"&lt;=65"),
IF('Sales Volume'!$B$6="Customer location",SUMIFS(Data!$G:$G,Data!$C:$C,VOL!$E145,Data!$I:$I,"&gt;52",Data!$I:$I,"&lt;=65"),
IF('Sales Volume'!$B$6="Product type",SUMIFS(Data!$G:$G,Data!$F:$F,VOL!$E145,Data!$I:$I,"&gt;52",Data!$I:$I,"&lt;=65"),
""))))</f>
        <v/>
      </c>
      <c r="O145" s="7" t="str">
        <f>IF($E145="","",
IF('Sales Volume'!$B$6="Customer name",SUMIFS(Data!$G:$G,Data!$B:$B,VOL!$E145,Data!$I:$I,"&gt;0",Data!$I:$I,"&lt;=52"),
IF('Sales Volume'!$B$6="Customer location",SUMIFS(Data!$G:$G,Data!$C:$C,VOL!$E145,Data!$I:$I,"&gt;0",Data!$I:$I,"&lt;=52"),
IF('Sales Volume'!$B$6="Product type",SUMIFS(Data!$G:$G,Data!$F:$F,VOL!$E145,Data!$I:$I,"&gt;0",Data!$I:$I,"&lt;=52"),
""))))</f>
        <v/>
      </c>
      <c r="P145" s="7" t="str">
        <f>IF($E145="","",
IF('Sales Volume'!$B$6="Customer name",SUMIFS(Data!$G:$G,Data!$B:$B,VOL!$E145,Data!$I:$I,"&gt;52",Data!$I:$I,"&lt;=104"),
IF('Sales Volume'!$B$6="Customer location",SUMIFS(Data!$G:$G,Data!$C:$C,VOL!$E145,Data!$I:$I,"&gt;52",Data!$I:$I,"&lt;=104"),
IF('Sales Volume'!$B$6="Product type",SUMIFS(Data!$G:$G,Data!$F:$F,VOL!$E145,Data!$I:$I,"&gt;52",Data!$I:$I,"&lt;=104"),
""))))</f>
        <v/>
      </c>
    </row>
    <row r="146" spans="1:16" x14ac:dyDescent="0.35">
      <c r="A146" s="8" t="str">
        <f>IFERROR(_xlfn.RANK.EQ(F146,$F$3:$F$150,0)+COUNTIF($F$3:F146,F146)-1,"")</f>
        <v/>
      </c>
      <c r="B146" s="8" t="str">
        <f>IFERROR(_xlfn.RANK.EQ(I146,$I$3:$I$150,0)+COUNTIF($I$3:I146,I146)-1,"")</f>
        <v/>
      </c>
      <c r="C146" s="8" t="str">
        <f>IFERROR(_xlfn.RANK.EQ(L146,$L$3:$L$150,0)+COUNTIF($L$3:L146,L146)-1,"")</f>
        <v/>
      </c>
      <c r="D146" s="8" t="str">
        <f>IFERROR(_xlfn.RANK.EQ(O146,$O$3:$O$150,0)+COUNTIF($O$3:O146,O146)-1,"")</f>
        <v/>
      </c>
      <c r="E146" t="str">
        <f xml:space="preserve">
IF('Pivot fields'!$B145="(blank)","",
IF('Sales Volume'!$B$6="Customer Name",IF(NOT(OR('Pivot fields'!$B145="(blank)",'Pivot fields'!$B145="")),'Pivot fields'!$B145,""),
IF('Sales Volume'!$B$6="Customer location",IF(NOT(OR('Pivot fields'!$D145="(blank)",'Pivot fields'!$D145="")),'Pivot fields'!$D145,""),
IF('Sales Volume'!$B$6="Product type",IF(NOT(OR('Pivot fields'!$F145="(blank)",'Pivot fields'!$F145="")),'Pivot fields'!$F145,""),
""))))</f>
        <v/>
      </c>
      <c r="F146" s="7" t="str">
        <f>IF($E146="","",
IF('Sales Volume'!$B$6="Customer name",SUMIFS(Data!$G:$G,Data!$B:$B,VOL!$E146,Data!$I:$I,1),
IF('Sales Volume'!$B$6="Customer location",SUMIFS(Data!$G:$G,Data!$C:$C,VOL!$E146,Data!$I:$I,1),
IF('Sales Volume'!$B$6="Product type",SUMIFS(Data!$G:$G,Data!$F:$F,VOL!$E146,Data!$I:$I,1),
""))))</f>
        <v/>
      </c>
      <c r="G146" s="7" t="str">
        <f>IF($E146="","",
IF('Sales Volume'!$B$6="Customer name",SUMIFS(Data!$G:$G,Data!$B:$B,VOL!$E146,Data!$I:$I,53),
IF('Sales Volume'!$B$6="Customer location",SUMIFS(Data!$G:$G,Data!$C:$C,VOL!$E146,Data!$I:$I,53),
IF('Sales Volume'!$B$6="Product type",SUMIFS(Data!$G:$G,Data!$F:$F,VOL!$E146,Data!$I:$I,53),
""))))</f>
        <v/>
      </c>
      <c r="I146" s="7" t="str">
        <f>IF($E146="","",
IF('Sales Volume'!$B$6="Customer name",SUMIFS(Data!$G:$G,Data!$B:$B,VOL!$E146,Data!$I:$I,"&gt;0",Data!$I:$I,"&lt;=4"),
IF('Sales Volume'!$B$6="Customer location",SUMIFS(Data!$G:$G,Data!$C:$C,VOL!$E146,Data!$I:$I,"&gt;0",Data!$I:$I,"&lt;=4"),
IF('Sales Volume'!$B$6="Product type",SUMIFS(Data!$G:$G,Data!$F:$F,VOL!$E146,Data!$I:$I,"&gt;0",Data!$I:$I,"&lt;=4"),
""))))</f>
        <v/>
      </c>
      <c r="J146" s="7" t="str">
        <f>IF($E146="","",
IF('Sales Volume'!$B$6="Customer name",SUMIFS(Data!$G:$G,Data!$B:$B,VOL!$E146,Data!$I:$I,"&gt;52",Data!$I:$I,"&lt;=56"),
IF('Sales Volume'!$B$6="Customer location",SUMIFS(Data!$G:$G,Data!$C:$C,VOL!$E146,Data!$I:$I,"&gt;52",Data!$I:$I,"&lt;=56"),
IF('Sales Volume'!$B$6="Product type",SUMIFS(Data!$G:$G,Data!$F:$F,VOL!$E146,Data!$I:$I,"&gt;52",Data!$I:$I,"&lt;=56"),
""))))</f>
        <v/>
      </c>
      <c r="L146" s="7" t="str">
        <f>IF($E146="","",
IF('Sales Volume'!$B$6="Customer name",SUMIFS(Data!$G:$G,Data!$B:$B,VOL!$E146,Data!$I:$I,"&gt;0",Data!$I:$I,"&lt;=13"),
IF('Sales Volume'!$B$6="Customer location",SUMIFS(Data!$G:$G,Data!$C:$C,VOL!$E146,Data!$I:$I,"&gt;0",Data!$I:$I,"&lt;=13"),
IF('Sales Volume'!$B$6="Product type",SUMIFS(Data!$G:$G,Data!$F:$F,VOL!$E146,Data!$I:$I,"&gt;0",Data!$I:$I,"&lt;=13"),
""))))</f>
        <v/>
      </c>
      <c r="M146" s="7" t="str">
        <f>IF($E146="","",
IF('Sales Volume'!$B$6="Customer name",SUMIFS(Data!$G:$G,Data!$B:$B,VOL!$E146,Data!$I:$I,"&gt;52",Data!$I:$I,"&lt;=65"),
IF('Sales Volume'!$B$6="Customer location",SUMIFS(Data!$G:$G,Data!$C:$C,VOL!$E146,Data!$I:$I,"&gt;52",Data!$I:$I,"&lt;=65"),
IF('Sales Volume'!$B$6="Product type",SUMIFS(Data!$G:$G,Data!$F:$F,VOL!$E146,Data!$I:$I,"&gt;52",Data!$I:$I,"&lt;=65"),
""))))</f>
        <v/>
      </c>
      <c r="O146" s="7" t="str">
        <f>IF($E146="","",
IF('Sales Volume'!$B$6="Customer name",SUMIFS(Data!$G:$G,Data!$B:$B,VOL!$E146,Data!$I:$I,"&gt;0",Data!$I:$I,"&lt;=52"),
IF('Sales Volume'!$B$6="Customer location",SUMIFS(Data!$G:$G,Data!$C:$C,VOL!$E146,Data!$I:$I,"&gt;0",Data!$I:$I,"&lt;=52"),
IF('Sales Volume'!$B$6="Product type",SUMIFS(Data!$G:$G,Data!$F:$F,VOL!$E146,Data!$I:$I,"&gt;0",Data!$I:$I,"&lt;=52"),
""))))</f>
        <v/>
      </c>
      <c r="P146" s="7" t="str">
        <f>IF($E146="","",
IF('Sales Volume'!$B$6="Customer name",SUMIFS(Data!$G:$G,Data!$B:$B,VOL!$E146,Data!$I:$I,"&gt;52",Data!$I:$I,"&lt;=104"),
IF('Sales Volume'!$B$6="Customer location",SUMIFS(Data!$G:$G,Data!$C:$C,VOL!$E146,Data!$I:$I,"&gt;52",Data!$I:$I,"&lt;=104"),
IF('Sales Volume'!$B$6="Product type",SUMIFS(Data!$G:$G,Data!$F:$F,VOL!$E146,Data!$I:$I,"&gt;52",Data!$I:$I,"&lt;=104"),
""))))</f>
        <v/>
      </c>
    </row>
    <row r="147" spans="1:16" x14ac:dyDescent="0.35">
      <c r="A147" s="8" t="str">
        <f>IFERROR(_xlfn.RANK.EQ(F147,$F$3:$F$150,0)+COUNTIF($F$3:F147,F147)-1,"")</f>
        <v/>
      </c>
      <c r="B147" s="8" t="str">
        <f>IFERROR(_xlfn.RANK.EQ(I147,$I$3:$I$150,0)+COUNTIF($I$3:I147,I147)-1,"")</f>
        <v/>
      </c>
      <c r="C147" s="8" t="str">
        <f>IFERROR(_xlfn.RANK.EQ(L147,$L$3:$L$150,0)+COUNTIF($L$3:L147,L147)-1,"")</f>
        <v/>
      </c>
      <c r="D147" s="8" t="str">
        <f>IFERROR(_xlfn.RANK.EQ(O147,$O$3:$O$150,0)+COUNTIF($O$3:O147,O147)-1,"")</f>
        <v/>
      </c>
      <c r="E147" t="str">
        <f xml:space="preserve">
IF('Pivot fields'!$B146="(blank)","",
IF('Sales Volume'!$B$6="Customer Name",IF(NOT(OR('Pivot fields'!$B146="(blank)",'Pivot fields'!$B146="")),'Pivot fields'!$B146,""),
IF('Sales Volume'!$B$6="Customer location",IF(NOT(OR('Pivot fields'!$D146="(blank)",'Pivot fields'!$D146="")),'Pivot fields'!$D146,""),
IF('Sales Volume'!$B$6="Product type",IF(NOT(OR('Pivot fields'!$F146="(blank)",'Pivot fields'!$F146="")),'Pivot fields'!$F146,""),
""))))</f>
        <v/>
      </c>
      <c r="F147" s="7" t="str">
        <f>IF($E147="","",
IF('Sales Volume'!$B$6="Customer name",SUMIFS(Data!$G:$G,Data!$B:$B,VOL!$E147,Data!$I:$I,1),
IF('Sales Volume'!$B$6="Customer location",SUMIFS(Data!$G:$G,Data!$C:$C,VOL!$E147,Data!$I:$I,1),
IF('Sales Volume'!$B$6="Product type",SUMIFS(Data!$G:$G,Data!$F:$F,VOL!$E147,Data!$I:$I,1),
""))))</f>
        <v/>
      </c>
      <c r="G147" s="7" t="str">
        <f>IF($E147="","",
IF('Sales Volume'!$B$6="Customer name",SUMIFS(Data!$G:$G,Data!$B:$B,VOL!$E147,Data!$I:$I,53),
IF('Sales Volume'!$B$6="Customer location",SUMIFS(Data!$G:$G,Data!$C:$C,VOL!$E147,Data!$I:$I,53),
IF('Sales Volume'!$B$6="Product type",SUMIFS(Data!$G:$G,Data!$F:$F,VOL!$E147,Data!$I:$I,53),
""))))</f>
        <v/>
      </c>
      <c r="I147" s="7" t="str">
        <f>IF($E147="","",
IF('Sales Volume'!$B$6="Customer name",SUMIFS(Data!$G:$G,Data!$B:$B,VOL!$E147,Data!$I:$I,"&gt;0",Data!$I:$I,"&lt;=4"),
IF('Sales Volume'!$B$6="Customer location",SUMIFS(Data!$G:$G,Data!$C:$C,VOL!$E147,Data!$I:$I,"&gt;0",Data!$I:$I,"&lt;=4"),
IF('Sales Volume'!$B$6="Product type",SUMIFS(Data!$G:$G,Data!$F:$F,VOL!$E147,Data!$I:$I,"&gt;0",Data!$I:$I,"&lt;=4"),
""))))</f>
        <v/>
      </c>
      <c r="J147" s="7" t="str">
        <f>IF($E147="","",
IF('Sales Volume'!$B$6="Customer name",SUMIFS(Data!$G:$G,Data!$B:$B,VOL!$E147,Data!$I:$I,"&gt;52",Data!$I:$I,"&lt;=56"),
IF('Sales Volume'!$B$6="Customer location",SUMIFS(Data!$G:$G,Data!$C:$C,VOL!$E147,Data!$I:$I,"&gt;52",Data!$I:$I,"&lt;=56"),
IF('Sales Volume'!$B$6="Product type",SUMIFS(Data!$G:$G,Data!$F:$F,VOL!$E147,Data!$I:$I,"&gt;52",Data!$I:$I,"&lt;=56"),
""))))</f>
        <v/>
      </c>
      <c r="L147" s="7" t="str">
        <f>IF($E147="","",
IF('Sales Volume'!$B$6="Customer name",SUMIFS(Data!$G:$G,Data!$B:$B,VOL!$E147,Data!$I:$I,"&gt;0",Data!$I:$I,"&lt;=13"),
IF('Sales Volume'!$B$6="Customer location",SUMIFS(Data!$G:$G,Data!$C:$C,VOL!$E147,Data!$I:$I,"&gt;0",Data!$I:$I,"&lt;=13"),
IF('Sales Volume'!$B$6="Product type",SUMIFS(Data!$G:$G,Data!$F:$F,VOL!$E147,Data!$I:$I,"&gt;0",Data!$I:$I,"&lt;=13"),
""))))</f>
        <v/>
      </c>
      <c r="M147" s="7" t="str">
        <f>IF($E147="","",
IF('Sales Volume'!$B$6="Customer name",SUMIFS(Data!$G:$G,Data!$B:$B,VOL!$E147,Data!$I:$I,"&gt;52",Data!$I:$I,"&lt;=65"),
IF('Sales Volume'!$B$6="Customer location",SUMIFS(Data!$G:$G,Data!$C:$C,VOL!$E147,Data!$I:$I,"&gt;52",Data!$I:$I,"&lt;=65"),
IF('Sales Volume'!$B$6="Product type",SUMIFS(Data!$G:$G,Data!$F:$F,VOL!$E147,Data!$I:$I,"&gt;52",Data!$I:$I,"&lt;=65"),
""))))</f>
        <v/>
      </c>
      <c r="O147" s="7" t="str">
        <f>IF($E147="","",
IF('Sales Volume'!$B$6="Customer name",SUMIFS(Data!$G:$G,Data!$B:$B,VOL!$E147,Data!$I:$I,"&gt;0",Data!$I:$I,"&lt;=52"),
IF('Sales Volume'!$B$6="Customer location",SUMIFS(Data!$G:$G,Data!$C:$C,VOL!$E147,Data!$I:$I,"&gt;0",Data!$I:$I,"&lt;=52"),
IF('Sales Volume'!$B$6="Product type",SUMIFS(Data!$G:$G,Data!$F:$F,VOL!$E147,Data!$I:$I,"&gt;0",Data!$I:$I,"&lt;=52"),
""))))</f>
        <v/>
      </c>
      <c r="P147" s="7" t="str">
        <f>IF($E147="","",
IF('Sales Volume'!$B$6="Customer name",SUMIFS(Data!$G:$G,Data!$B:$B,VOL!$E147,Data!$I:$I,"&gt;52",Data!$I:$I,"&lt;=104"),
IF('Sales Volume'!$B$6="Customer location",SUMIFS(Data!$G:$G,Data!$C:$C,VOL!$E147,Data!$I:$I,"&gt;52",Data!$I:$I,"&lt;=104"),
IF('Sales Volume'!$B$6="Product type",SUMIFS(Data!$G:$G,Data!$F:$F,VOL!$E147,Data!$I:$I,"&gt;52",Data!$I:$I,"&lt;=104"),
""))))</f>
        <v/>
      </c>
    </row>
    <row r="148" spans="1:16" x14ac:dyDescent="0.35">
      <c r="A148" s="8" t="str">
        <f>IFERROR(_xlfn.RANK.EQ(F148,$F$3:$F$150,0)+COUNTIF($F$3:F148,F148)-1,"")</f>
        <v/>
      </c>
      <c r="B148" s="8" t="str">
        <f>IFERROR(_xlfn.RANK.EQ(I148,$I$3:$I$150,0)+COUNTIF($I$3:I148,I148)-1,"")</f>
        <v/>
      </c>
      <c r="C148" s="8" t="str">
        <f>IFERROR(_xlfn.RANK.EQ(L148,$L$3:$L$150,0)+COUNTIF($L$3:L148,L148)-1,"")</f>
        <v/>
      </c>
      <c r="D148" s="8" t="str">
        <f>IFERROR(_xlfn.RANK.EQ(O148,$O$3:$O$150,0)+COUNTIF($O$3:O148,O148)-1,"")</f>
        <v/>
      </c>
      <c r="E148" t="str">
        <f xml:space="preserve">
IF('Pivot fields'!$B147="(blank)","",
IF('Sales Volume'!$B$6="Customer Name",IF(NOT(OR('Pivot fields'!$B147="(blank)",'Pivot fields'!$B147="")),'Pivot fields'!$B147,""),
IF('Sales Volume'!$B$6="Customer location",IF(NOT(OR('Pivot fields'!$D147="(blank)",'Pivot fields'!$D147="")),'Pivot fields'!$D147,""),
IF('Sales Volume'!$B$6="Product type",IF(NOT(OR('Pivot fields'!$F147="(blank)",'Pivot fields'!$F147="")),'Pivot fields'!$F147,""),
""))))</f>
        <v/>
      </c>
      <c r="F148" s="7" t="str">
        <f>IF($E148="","",
IF('Sales Volume'!$B$6="Customer name",SUMIFS(Data!$G:$G,Data!$B:$B,VOL!$E148,Data!$I:$I,1),
IF('Sales Volume'!$B$6="Customer location",SUMIFS(Data!$G:$G,Data!$C:$C,VOL!$E148,Data!$I:$I,1),
IF('Sales Volume'!$B$6="Product type",SUMIFS(Data!$G:$G,Data!$F:$F,VOL!$E148,Data!$I:$I,1),
""))))</f>
        <v/>
      </c>
      <c r="G148" s="7" t="str">
        <f>IF($E148="","",
IF('Sales Volume'!$B$6="Customer name",SUMIFS(Data!$G:$G,Data!$B:$B,VOL!$E148,Data!$I:$I,53),
IF('Sales Volume'!$B$6="Customer location",SUMIFS(Data!$G:$G,Data!$C:$C,VOL!$E148,Data!$I:$I,53),
IF('Sales Volume'!$B$6="Product type",SUMIFS(Data!$G:$G,Data!$F:$F,VOL!$E148,Data!$I:$I,53),
""))))</f>
        <v/>
      </c>
      <c r="I148" s="7" t="str">
        <f>IF($E148="","",
IF('Sales Volume'!$B$6="Customer name",SUMIFS(Data!$G:$G,Data!$B:$B,VOL!$E148,Data!$I:$I,"&gt;0",Data!$I:$I,"&lt;=4"),
IF('Sales Volume'!$B$6="Customer location",SUMIFS(Data!$G:$G,Data!$C:$C,VOL!$E148,Data!$I:$I,"&gt;0",Data!$I:$I,"&lt;=4"),
IF('Sales Volume'!$B$6="Product type",SUMIFS(Data!$G:$G,Data!$F:$F,VOL!$E148,Data!$I:$I,"&gt;0",Data!$I:$I,"&lt;=4"),
""))))</f>
        <v/>
      </c>
      <c r="J148" s="7" t="str">
        <f>IF($E148="","",
IF('Sales Volume'!$B$6="Customer name",SUMIFS(Data!$G:$G,Data!$B:$B,VOL!$E148,Data!$I:$I,"&gt;52",Data!$I:$I,"&lt;=56"),
IF('Sales Volume'!$B$6="Customer location",SUMIFS(Data!$G:$G,Data!$C:$C,VOL!$E148,Data!$I:$I,"&gt;52",Data!$I:$I,"&lt;=56"),
IF('Sales Volume'!$B$6="Product type",SUMIFS(Data!$G:$G,Data!$F:$F,VOL!$E148,Data!$I:$I,"&gt;52",Data!$I:$I,"&lt;=56"),
""))))</f>
        <v/>
      </c>
      <c r="L148" s="7" t="str">
        <f>IF($E148="","",
IF('Sales Volume'!$B$6="Customer name",SUMIFS(Data!$G:$G,Data!$B:$B,VOL!$E148,Data!$I:$I,"&gt;0",Data!$I:$I,"&lt;=13"),
IF('Sales Volume'!$B$6="Customer location",SUMIFS(Data!$G:$G,Data!$C:$C,VOL!$E148,Data!$I:$I,"&gt;0",Data!$I:$I,"&lt;=13"),
IF('Sales Volume'!$B$6="Product type",SUMIFS(Data!$G:$G,Data!$F:$F,VOL!$E148,Data!$I:$I,"&gt;0",Data!$I:$I,"&lt;=13"),
""))))</f>
        <v/>
      </c>
      <c r="M148" s="7" t="str">
        <f>IF($E148="","",
IF('Sales Volume'!$B$6="Customer name",SUMIFS(Data!$G:$G,Data!$B:$B,VOL!$E148,Data!$I:$I,"&gt;52",Data!$I:$I,"&lt;=65"),
IF('Sales Volume'!$B$6="Customer location",SUMIFS(Data!$G:$G,Data!$C:$C,VOL!$E148,Data!$I:$I,"&gt;52",Data!$I:$I,"&lt;=65"),
IF('Sales Volume'!$B$6="Product type",SUMIFS(Data!$G:$G,Data!$F:$F,VOL!$E148,Data!$I:$I,"&gt;52",Data!$I:$I,"&lt;=65"),
""))))</f>
        <v/>
      </c>
      <c r="O148" s="7" t="str">
        <f>IF($E148="","",
IF('Sales Volume'!$B$6="Customer name",SUMIFS(Data!$G:$G,Data!$B:$B,VOL!$E148,Data!$I:$I,"&gt;0",Data!$I:$I,"&lt;=52"),
IF('Sales Volume'!$B$6="Customer location",SUMIFS(Data!$G:$G,Data!$C:$C,VOL!$E148,Data!$I:$I,"&gt;0",Data!$I:$I,"&lt;=52"),
IF('Sales Volume'!$B$6="Product type",SUMIFS(Data!$G:$G,Data!$F:$F,VOL!$E148,Data!$I:$I,"&gt;0",Data!$I:$I,"&lt;=52"),
""))))</f>
        <v/>
      </c>
      <c r="P148" s="7" t="str">
        <f>IF($E148="","",
IF('Sales Volume'!$B$6="Customer name",SUMIFS(Data!$G:$G,Data!$B:$B,VOL!$E148,Data!$I:$I,"&gt;52",Data!$I:$I,"&lt;=104"),
IF('Sales Volume'!$B$6="Customer location",SUMIFS(Data!$G:$G,Data!$C:$C,VOL!$E148,Data!$I:$I,"&gt;52",Data!$I:$I,"&lt;=104"),
IF('Sales Volume'!$B$6="Product type",SUMIFS(Data!$G:$G,Data!$F:$F,VOL!$E148,Data!$I:$I,"&gt;52",Data!$I:$I,"&lt;=104"),
""))))</f>
        <v/>
      </c>
    </row>
    <row r="149" spans="1:16" x14ac:dyDescent="0.35">
      <c r="A149" s="8" t="str">
        <f>IFERROR(_xlfn.RANK.EQ(F149,$F$3:$F$150,0)+COUNTIF($F$3:F149,F149)-1,"")</f>
        <v/>
      </c>
      <c r="B149" s="8" t="str">
        <f>IFERROR(_xlfn.RANK.EQ(I149,$I$3:$I$150,0)+COUNTIF($I$3:I149,I149)-1,"")</f>
        <v/>
      </c>
      <c r="C149" s="8" t="str">
        <f>IFERROR(_xlfn.RANK.EQ(L149,$L$3:$L$150,0)+COUNTIF($L$3:L149,L149)-1,"")</f>
        <v/>
      </c>
      <c r="D149" s="8" t="str">
        <f>IFERROR(_xlfn.RANK.EQ(O149,$O$3:$O$150,0)+COUNTIF($O$3:O149,O149)-1,"")</f>
        <v/>
      </c>
      <c r="E149" t="str">
        <f xml:space="preserve">
IF('Pivot fields'!$B148="(blank)","",
IF('Sales Volume'!$B$6="Customer Name",IF(NOT(OR('Pivot fields'!$B148="(blank)",'Pivot fields'!$B148="")),'Pivot fields'!$B148,""),
IF('Sales Volume'!$B$6="Customer location",IF(NOT(OR('Pivot fields'!$D148="(blank)",'Pivot fields'!$D148="")),'Pivot fields'!$D148,""),
IF('Sales Volume'!$B$6="Product type",IF(NOT(OR('Pivot fields'!$F148="(blank)",'Pivot fields'!$F148="")),'Pivot fields'!$F148,""),
""))))</f>
        <v/>
      </c>
      <c r="F149" s="7" t="str">
        <f>IF($E149="","",
IF('Sales Volume'!$B$6="Customer name",SUMIFS(Data!$G:$G,Data!$B:$B,VOL!$E149,Data!$I:$I,1),
IF('Sales Volume'!$B$6="Customer location",SUMIFS(Data!$G:$G,Data!$C:$C,VOL!$E149,Data!$I:$I,1),
IF('Sales Volume'!$B$6="Product type",SUMIFS(Data!$G:$G,Data!$F:$F,VOL!$E149,Data!$I:$I,1),
""))))</f>
        <v/>
      </c>
      <c r="G149" s="7" t="str">
        <f>IF($E149="","",
IF('Sales Volume'!$B$6="Customer name",SUMIFS(Data!$G:$G,Data!$B:$B,VOL!$E149,Data!$I:$I,53),
IF('Sales Volume'!$B$6="Customer location",SUMIFS(Data!$G:$G,Data!$C:$C,VOL!$E149,Data!$I:$I,53),
IF('Sales Volume'!$B$6="Product type",SUMIFS(Data!$G:$G,Data!$F:$F,VOL!$E149,Data!$I:$I,53),
""))))</f>
        <v/>
      </c>
      <c r="I149" s="7" t="str">
        <f>IF($E149="","",
IF('Sales Volume'!$B$6="Customer name",SUMIFS(Data!$G:$G,Data!$B:$B,VOL!$E149,Data!$I:$I,"&gt;0",Data!$I:$I,"&lt;=4"),
IF('Sales Volume'!$B$6="Customer location",SUMIFS(Data!$G:$G,Data!$C:$C,VOL!$E149,Data!$I:$I,"&gt;0",Data!$I:$I,"&lt;=4"),
IF('Sales Volume'!$B$6="Product type",SUMIFS(Data!$G:$G,Data!$F:$F,VOL!$E149,Data!$I:$I,"&gt;0",Data!$I:$I,"&lt;=4"),
""))))</f>
        <v/>
      </c>
      <c r="J149" s="7" t="str">
        <f>IF($E149="","",
IF('Sales Volume'!$B$6="Customer name",SUMIFS(Data!$G:$G,Data!$B:$B,VOL!$E149,Data!$I:$I,"&gt;52",Data!$I:$I,"&lt;=56"),
IF('Sales Volume'!$B$6="Customer location",SUMIFS(Data!$G:$G,Data!$C:$C,VOL!$E149,Data!$I:$I,"&gt;52",Data!$I:$I,"&lt;=56"),
IF('Sales Volume'!$B$6="Product type",SUMIFS(Data!$G:$G,Data!$F:$F,VOL!$E149,Data!$I:$I,"&gt;52",Data!$I:$I,"&lt;=56"),
""))))</f>
        <v/>
      </c>
      <c r="L149" s="7" t="str">
        <f>IF($E149="","",
IF('Sales Volume'!$B$6="Customer name",SUMIFS(Data!$G:$G,Data!$B:$B,VOL!$E149,Data!$I:$I,"&gt;0",Data!$I:$I,"&lt;=13"),
IF('Sales Volume'!$B$6="Customer location",SUMIFS(Data!$G:$G,Data!$C:$C,VOL!$E149,Data!$I:$I,"&gt;0",Data!$I:$I,"&lt;=13"),
IF('Sales Volume'!$B$6="Product type",SUMIFS(Data!$G:$G,Data!$F:$F,VOL!$E149,Data!$I:$I,"&gt;0",Data!$I:$I,"&lt;=13"),
""))))</f>
        <v/>
      </c>
      <c r="M149" s="7" t="str">
        <f>IF($E149="","",
IF('Sales Volume'!$B$6="Customer name",SUMIFS(Data!$G:$G,Data!$B:$B,VOL!$E149,Data!$I:$I,"&gt;52",Data!$I:$I,"&lt;=65"),
IF('Sales Volume'!$B$6="Customer location",SUMIFS(Data!$G:$G,Data!$C:$C,VOL!$E149,Data!$I:$I,"&gt;52",Data!$I:$I,"&lt;=65"),
IF('Sales Volume'!$B$6="Product type",SUMIFS(Data!$G:$G,Data!$F:$F,VOL!$E149,Data!$I:$I,"&gt;52",Data!$I:$I,"&lt;=65"),
""))))</f>
        <v/>
      </c>
      <c r="O149" s="7" t="str">
        <f>IF($E149="","",
IF('Sales Volume'!$B$6="Customer name",SUMIFS(Data!$G:$G,Data!$B:$B,VOL!$E149,Data!$I:$I,"&gt;0",Data!$I:$I,"&lt;=52"),
IF('Sales Volume'!$B$6="Customer location",SUMIFS(Data!$G:$G,Data!$C:$C,VOL!$E149,Data!$I:$I,"&gt;0",Data!$I:$I,"&lt;=52"),
IF('Sales Volume'!$B$6="Product type",SUMIFS(Data!$G:$G,Data!$F:$F,VOL!$E149,Data!$I:$I,"&gt;0",Data!$I:$I,"&lt;=52"),
""))))</f>
        <v/>
      </c>
      <c r="P149" s="7" t="str">
        <f>IF($E149="","",
IF('Sales Volume'!$B$6="Customer name",SUMIFS(Data!$G:$G,Data!$B:$B,VOL!$E149,Data!$I:$I,"&gt;52",Data!$I:$I,"&lt;=104"),
IF('Sales Volume'!$B$6="Customer location",SUMIFS(Data!$G:$G,Data!$C:$C,VOL!$E149,Data!$I:$I,"&gt;52",Data!$I:$I,"&lt;=104"),
IF('Sales Volume'!$B$6="Product type",SUMIFS(Data!$G:$G,Data!$F:$F,VOL!$E149,Data!$I:$I,"&gt;52",Data!$I:$I,"&lt;=104"),
""))))</f>
        <v/>
      </c>
    </row>
    <row r="150" spans="1:16" x14ac:dyDescent="0.35">
      <c r="A150" s="8" t="str">
        <f>IFERROR(_xlfn.RANK.EQ(F150,$F$3:$F$150,0)+COUNTIF($F$3:F150,F150)-1,"")</f>
        <v/>
      </c>
      <c r="B150" s="8" t="str">
        <f>IFERROR(_xlfn.RANK.EQ(I150,$I$3:$I$150,0)+COUNTIF($I$3:I150,I150)-1,"")</f>
        <v/>
      </c>
      <c r="C150" s="8" t="str">
        <f>IFERROR(_xlfn.RANK.EQ(L150,$L$3:$L$150,0)+COUNTIF($L$3:L150,L150)-1,"")</f>
        <v/>
      </c>
      <c r="D150" s="8" t="str">
        <f>IFERROR(_xlfn.RANK.EQ(O150,$O$3:$O$150,0)+COUNTIF($O$3:O150,O150)-1,"")</f>
        <v/>
      </c>
      <c r="E150" t="str">
        <f xml:space="preserve">
IF('Pivot fields'!$B149="(blank)","",
IF('Sales Volume'!$B$6="Customer Name",IF(NOT(OR('Pivot fields'!$B149="(blank)",'Pivot fields'!$B149="")),'Pivot fields'!$B149,""),
IF('Sales Volume'!$B$6="Customer location",IF(NOT(OR('Pivot fields'!$D149="(blank)",'Pivot fields'!$D149="")),'Pivot fields'!$D149,""),
IF('Sales Volume'!$B$6="Product type",IF(NOT(OR('Pivot fields'!$F149="(blank)",'Pivot fields'!$F149="")),'Pivot fields'!$F149,""),
""))))</f>
        <v/>
      </c>
      <c r="F150" s="7" t="str">
        <f>IF($E150="","",
IF('Sales Volume'!$B$6="Customer name",SUMIFS(Data!$G:$G,Data!$B:$B,VOL!$E150,Data!$I:$I,1),
IF('Sales Volume'!$B$6="Customer location",SUMIFS(Data!$G:$G,Data!$C:$C,VOL!$E150,Data!$I:$I,1),
IF('Sales Volume'!$B$6="Product type",SUMIFS(Data!$G:$G,Data!$F:$F,VOL!$E150,Data!$I:$I,1),
""))))</f>
        <v/>
      </c>
      <c r="G150" s="7" t="str">
        <f>IF($E150="","",
IF('Sales Volume'!$B$6="Customer name",SUMIFS(Data!$G:$G,Data!$B:$B,VOL!$E150,Data!$I:$I,53),
IF('Sales Volume'!$B$6="Customer location",SUMIFS(Data!$G:$G,Data!$C:$C,VOL!$E150,Data!$I:$I,53),
IF('Sales Volume'!$B$6="Product type",SUMIFS(Data!$G:$G,Data!$F:$F,VOL!$E150,Data!$I:$I,53),
""))))</f>
        <v/>
      </c>
      <c r="I150" s="7" t="str">
        <f>IF($E150="","",
IF('Sales Volume'!$B$6="Customer name",SUMIFS(Data!$G:$G,Data!$B:$B,VOL!$E150,Data!$I:$I,"&gt;0",Data!$I:$I,"&lt;=4"),
IF('Sales Volume'!$B$6="Customer location",SUMIFS(Data!$G:$G,Data!$C:$C,VOL!$E150,Data!$I:$I,"&gt;0",Data!$I:$I,"&lt;=4"),
IF('Sales Volume'!$B$6="Product type",SUMIFS(Data!$G:$G,Data!$F:$F,VOL!$E150,Data!$I:$I,"&gt;0",Data!$I:$I,"&lt;=4"),
""))))</f>
        <v/>
      </c>
      <c r="J150" s="7" t="str">
        <f>IF($E150="","",
IF('Sales Volume'!$B$6="Customer name",SUMIFS(Data!$G:$G,Data!$B:$B,VOL!$E150,Data!$I:$I,"&gt;52",Data!$I:$I,"&lt;=56"),
IF('Sales Volume'!$B$6="Customer location",SUMIFS(Data!$G:$G,Data!$C:$C,VOL!$E150,Data!$I:$I,"&gt;52",Data!$I:$I,"&lt;=56"),
IF('Sales Volume'!$B$6="Product type",SUMIFS(Data!$G:$G,Data!$F:$F,VOL!$E150,Data!$I:$I,"&gt;52",Data!$I:$I,"&lt;=56"),
""))))</f>
        <v/>
      </c>
      <c r="L150" s="7" t="str">
        <f>IF($E150="","",
IF('Sales Volume'!$B$6="Customer name",SUMIFS(Data!$G:$G,Data!$B:$B,VOL!$E150,Data!$I:$I,"&gt;0",Data!$I:$I,"&lt;=13"),
IF('Sales Volume'!$B$6="Customer location",SUMIFS(Data!$G:$G,Data!$C:$C,VOL!$E150,Data!$I:$I,"&gt;0",Data!$I:$I,"&lt;=13"),
IF('Sales Volume'!$B$6="Product type",SUMIFS(Data!$G:$G,Data!$F:$F,VOL!$E150,Data!$I:$I,"&gt;0",Data!$I:$I,"&lt;=13"),
""))))</f>
        <v/>
      </c>
      <c r="M150" s="7" t="str">
        <f>IF($E150="","",
IF('Sales Volume'!$B$6="Customer name",SUMIFS(Data!$G:$G,Data!$B:$B,VOL!$E150,Data!$I:$I,"&gt;52",Data!$I:$I,"&lt;=65"),
IF('Sales Volume'!$B$6="Customer location",SUMIFS(Data!$G:$G,Data!$C:$C,VOL!$E150,Data!$I:$I,"&gt;52",Data!$I:$I,"&lt;=65"),
IF('Sales Volume'!$B$6="Product type",SUMIFS(Data!$G:$G,Data!$F:$F,VOL!$E150,Data!$I:$I,"&gt;52",Data!$I:$I,"&lt;=65"),
""))))</f>
        <v/>
      </c>
      <c r="O150" s="7" t="str">
        <f>IF($E150="","",
IF('Sales Volume'!$B$6="Customer name",SUMIFS(Data!$G:$G,Data!$B:$B,VOL!$E150,Data!$I:$I,"&gt;0",Data!$I:$I,"&lt;=52"),
IF('Sales Volume'!$B$6="Customer location",SUMIFS(Data!$G:$G,Data!$C:$C,VOL!$E150,Data!$I:$I,"&gt;0",Data!$I:$I,"&lt;=52"),
IF('Sales Volume'!$B$6="Product type",SUMIFS(Data!$G:$G,Data!$F:$F,VOL!$E150,Data!$I:$I,"&gt;0",Data!$I:$I,"&lt;=52"),
""))))</f>
        <v/>
      </c>
      <c r="P150" s="7" t="str">
        <f>IF($E150="","",
IF('Sales Volume'!$B$6="Customer name",SUMIFS(Data!$G:$G,Data!$B:$B,VOL!$E150,Data!$I:$I,"&gt;52",Data!$I:$I,"&lt;=104"),
IF('Sales Volume'!$B$6="Customer location",SUMIFS(Data!$G:$G,Data!$C:$C,VOL!$E150,Data!$I:$I,"&gt;52",Data!$I:$I,"&lt;=104"),
IF('Sales Volume'!$B$6="Product type",SUMIFS(Data!$G:$G,Data!$F:$F,VOL!$E150,Data!$I:$I,"&gt;52",Data!$I:$I,"&lt;=104"),
""))))</f>
        <v/>
      </c>
    </row>
    <row r="151" spans="1:16" x14ac:dyDescent="0.35">
      <c r="A151" s="8" t="str">
        <f>IFERROR(_xlfn.RANK.EQ(F151,$F$3:$F$150,0)+COUNTIF($F$3:F151,F151)-1,"")</f>
        <v/>
      </c>
      <c r="B151" s="8" t="str">
        <f>IFERROR(_xlfn.RANK.EQ(I151,$I$3:$I$150,0)+COUNTIF($I$3:I151,I151)-1,"")</f>
        <v/>
      </c>
      <c r="C151" s="8" t="str">
        <f>IFERROR(_xlfn.RANK.EQ(L151,$L$3:$L$150,0)+COUNTIF($L$3:L151,L151)-1,"")</f>
        <v/>
      </c>
      <c r="D151" s="8" t="str">
        <f>IFERROR(_xlfn.RANK.EQ(O151,$O$3:$O$150,0)+COUNTIF($O$3:O151,O151)-1,"")</f>
        <v/>
      </c>
      <c r="E151" t="str">
        <f xml:space="preserve">
IF('Pivot fields'!$B150="(blank)","",
IF('Sales Volume'!$B$6="Customer Name",IF(NOT(OR('Pivot fields'!$B150="(blank)",'Pivot fields'!$B150="")),'Pivot fields'!$B150,""),
IF('Sales Volume'!$B$6="Customer location",IF(NOT(OR('Pivot fields'!$D150="(blank)",'Pivot fields'!$D150="")),'Pivot fields'!$D150,""),
IF('Sales Volume'!$B$6="Product type",IF(NOT(OR('Pivot fields'!$F150="(blank)",'Pivot fields'!$F150="")),'Pivot fields'!$F150,""),
""))))</f>
        <v/>
      </c>
      <c r="F151" s="7" t="str">
        <f>IF($E151="","",
IF('Sales Volume'!$B$6="Customer name",SUMIFS(Data!$G:$G,Data!$B:$B,VOL!$E151,Data!$I:$I,1),
IF('Sales Volume'!$B$6="Customer location",SUMIFS(Data!$G:$G,Data!$C:$C,VOL!$E151,Data!$I:$I,1),
IF('Sales Volume'!$B$6="Product type",SUMIFS(Data!$G:$G,Data!$F:$F,VOL!$E151,Data!$I:$I,1),
""))))</f>
        <v/>
      </c>
      <c r="G151" s="7" t="str">
        <f>IF($E151="","",
IF('Sales Volume'!$B$6="Customer name",SUMIFS(Data!$G:$G,Data!$B:$B,VOL!$E151,Data!$I:$I,53),
IF('Sales Volume'!$B$6="Customer location",SUMIFS(Data!$G:$G,Data!$C:$C,VOL!$E151,Data!$I:$I,53),
IF('Sales Volume'!$B$6="Product type",SUMIFS(Data!$G:$G,Data!$F:$F,VOL!$E151,Data!$I:$I,53),
""))))</f>
        <v/>
      </c>
      <c r="I151" s="7" t="str">
        <f>IF($E151="","",
IF('Sales Volume'!$B$6="Customer name",SUMIFS(Data!$G:$G,Data!$B:$B,VOL!$E151,Data!$I:$I,"&gt;0",Data!$I:$I,"&lt;=4"),
IF('Sales Volume'!$B$6="Customer location",SUMIFS(Data!$G:$G,Data!$C:$C,VOL!$E151,Data!$I:$I,"&gt;0",Data!$I:$I,"&lt;=4"),
IF('Sales Volume'!$B$6="Product type",SUMIFS(Data!$G:$G,Data!$F:$F,VOL!$E151,Data!$I:$I,"&gt;0",Data!$I:$I,"&lt;=4"),
""))))</f>
        <v/>
      </c>
      <c r="J151" s="7" t="str">
        <f>IF($E151="","",
IF('Sales Volume'!$B$6="Customer name",SUMIFS(Data!$G:$G,Data!$B:$B,VOL!$E151,Data!$I:$I,"&gt;52",Data!$I:$I,"&lt;=56"),
IF('Sales Volume'!$B$6="Customer location",SUMIFS(Data!$G:$G,Data!$C:$C,VOL!$E151,Data!$I:$I,"&gt;52",Data!$I:$I,"&lt;=56"),
IF('Sales Volume'!$B$6="Product type",SUMIFS(Data!$G:$G,Data!$F:$F,VOL!$E151,Data!$I:$I,"&gt;52",Data!$I:$I,"&lt;=56"),
""))))</f>
        <v/>
      </c>
      <c r="L151" s="7" t="str">
        <f>IF($E151="","",
IF('Sales Volume'!$B$6="Customer name",SUMIFS(Data!$G:$G,Data!$B:$B,VOL!$E151,Data!$I:$I,"&gt;0",Data!$I:$I,"&lt;=13"),
IF('Sales Volume'!$B$6="Customer location",SUMIFS(Data!$G:$G,Data!$C:$C,VOL!$E151,Data!$I:$I,"&gt;0",Data!$I:$I,"&lt;=13"),
IF('Sales Volume'!$B$6="Product type",SUMIFS(Data!$G:$G,Data!$F:$F,VOL!$E151,Data!$I:$I,"&gt;0",Data!$I:$I,"&lt;=13"),
""))))</f>
        <v/>
      </c>
      <c r="M151" s="7" t="str">
        <f>IF($E151="","",
IF('Sales Volume'!$B$6="Customer name",SUMIFS(Data!$G:$G,Data!$B:$B,VOL!$E151,Data!$I:$I,"&gt;52",Data!$I:$I,"&lt;=65"),
IF('Sales Volume'!$B$6="Customer location",SUMIFS(Data!$G:$G,Data!$C:$C,VOL!$E151,Data!$I:$I,"&gt;52",Data!$I:$I,"&lt;=65"),
IF('Sales Volume'!$B$6="Product type",SUMIFS(Data!$G:$G,Data!$F:$F,VOL!$E151,Data!$I:$I,"&gt;52",Data!$I:$I,"&lt;=65"),
""))))</f>
        <v/>
      </c>
      <c r="O151" s="7" t="str">
        <f>IF($E151="","",
IF('Sales Volume'!$B$6="Customer name",SUMIFS(Data!$G:$G,Data!$B:$B,VOL!$E151,Data!$I:$I,"&gt;0",Data!$I:$I,"&lt;=52"),
IF('Sales Volume'!$B$6="Customer location",SUMIFS(Data!$G:$G,Data!$C:$C,VOL!$E151,Data!$I:$I,"&gt;0",Data!$I:$I,"&lt;=52"),
IF('Sales Volume'!$B$6="Product type",SUMIFS(Data!$G:$G,Data!$F:$F,VOL!$E151,Data!$I:$I,"&gt;0",Data!$I:$I,"&lt;=52"),
""))))</f>
        <v/>
      </c>
      <c r="P151" s="7" t="str">
        <f>IF($E151="","",
IF('Sales Volume'!$B$6="Customer name",SUMIFS(Data!$G:$G,Data!$B:$B,VOL!$E151,Data!$I:$I,"&gt;52",Data!$I:$I,"&lt;=104"),
IF('Sales Volume'!$B$6="Customer location",SUMIFS(Data!$G:$G,Data!$C:$C,VOL!$E151,Data!$I:$I,"&gt;52",Data!$I:$I,"&lt;=104"),
IF('Sales Volume'!$B$6="Product type",SUMIFS(Data!$G:$G,Data!$F:$F,VOL!$E151,Data!$I:$I,"&gt;52",Data!$I:$I,"&lt;=104"),
""))))</f>
        <v/>
      </c>
    </row>
    <row r="152" spans="1:16" x14ac:dyDescent="0.35">
      <c r="A152" s="8" t="str">
        <f>IFERROR(_xlfn.RANK.EQ(F152,$F$3:$F$150,0)+COUNTIF($F$3:F152,F152)-1,"")</f>
        <v/>
      </c>
      <c r="B152" s="8" t="str">
        <f>IFERROR(_xlfn.RANK.EQ(I152,$I$3:$I$150,0)+COUNTIF($I$3:I152,I152)-1,"")</f>
        <v/>
      </c>
      <c r="C152" s="8" t="str">
        <f>IFERROR(_xlfn.RANK.EQ(L152,$L$3:$L$150,0)+COUNTIF($L$3:L152,L152)-1,"")</f>
        <v/>
      </c>
      <c r="D152" s="8" t="str">
        <f>IFERROR(_xlfn.RANK.EQ(O152,$O$3:$O$150,0)+COUNTIF($O$3:O152,O152)-1,"")</f>
        <v/>
      </c>
      <c r="E152" t="str">
        <f xml:space="preserve">
IF('Pivot fields'!$B151="(blank)","",
IF('Sales Volume'!$B$6="Customer Name",IF(NOT(OR('Pivot fields'!$B151="(blank)",'Pivot fields'!$B151="")),'Pivot fields'!$B151,""),
IF('Sales Volume'!$B$6="Customer location",IF(NOT(OR('Pivot fields'!$D151="(blank)",'Pivot fields'!$D151="")),'Pivot fields'!$D151,""),
IF('Sales Volume'!$B$6="Product type",IF(NOT(OR('Pivot fields'!$F151="(blank)",'Pivot fields'!$F151="")),'Pivot fields'!$F151,""),
""))))</f>
        <v/>
      </c>
      <c r="F152" s="7" t="str">
        <f>IF($E152="","",
IF('Sales Volume'!$B$6="Customer name",SUMIFS(Data!$G:$G,Data!$B:$B,VOL!$E152,Data!$I:$I,1),
IF('Sales Volume'!$B$6="Customer location",SUMIFS(Data!$G:$G,Data!$C:$C,VOL!$E152,Data!$I:$I,1),
IF('Sales Volume'!$B$6="Product type",SUMIFS(Data!$G:$G,Data!$F:$F,VOL!$E152,Data!$I:$I,1),
""))))</f>
        <v/>
      </c>
      <c r="G152" s="7" t="str">
        <f>IF($E152="","",
IF('Sales Volume'!$B$6="Customer name",SUMIFS(Data!$G:$G,Data!$B:$B,VOL!$E152,Data!$I:$I,53),
IF('Sales Volume'!$B$6="Customer location",SUMIFS(Data!$G:$G,Data!$C:$C,VOL!$E152,Data!$I:$I,53),
IF('Sales Volume'!$B$6="Product type",SUMIFS(Data!$G:$G,Data!$F:$F,VOL!$E152,Data!$I:$I,53),
""))))</f>
        <v/>
      </c>
      <c r="I152" s="7" t="str">
        <f>IF($E152="","",
IF('Sales Volume'!$B$6="Customer name",SUMIFS(Data!$G:$G,Data!$B:$B,VOL!$E152,Data!$I:$I,"&gt;0",Data!$I:$I,"&lt;=4"),
IF('Sales Volume'!$B$6="Customer location",SUMIFS(Data!$G:$G,Data!$C:$C,VOL!$E152,Data!$I:$I,"&gt;0",Data!$I:$I,"&lt;=4"),
IF('Sales Volume'!$B$6="Product type",SUMIFS(Data!$G:$G,Data!$F:$F,VOL!$E152,Data!$I:$I,"&gt;0",Data!$I:$I,"&lt;=4"),
""))))</f>
        <v/>
      </c>
      <c r="J152" s="7" t="str">
        <f>IF($E152="","",
IF('Sales Volume'!$B$6="Customer name",SUMIFS(Data!$G:$G,Data!$B:$B,VOL!$E152,Data!$I:$I,"&gt;52",Data!$I:$I,"&lt;=56"),
IF('Sales Volume'!$B$6="Customer location",SUMIFS(Data!$G:$G,Data!$C:$C,VOL!$E152,Data!$I:$I,"&gt;52",Data!$I:$I,"&lt;=56"),
IF('Sales Volume'!$B$6="Product type",SUMIFS(Data!$G:$G,Data!$F:$F,VOL!$E152,Data!$I:$I,"&gt;52",Data!$I:$I,"&lt;=56"),
""))))</f>
        <v/>
      </c>
      <c r="L152" s="7" t="str">
        <f>IF($E152="","",
IF('Sales Volume'!$B$6="Customer name",SUMIFS(Data!$G:$G,Data!$B:$B,VOL!$E152,Data!$I:$I,"&gt;0",Data!$I:$I,"&lt;=13"),
IF('Sales Volume'!$B$6="Customer location",SUMIFS(Data!$G:$G,Data!$C:$C,VOL!$E152,Data!$I:$I,"&gt;0",Data!$I:$I,"&lt;=13"),
IF('Sales Volume'!$B$6="Product type",SUMIFS(Data!$G:$G,Data!$F:$F,VOL!$E152,Data!$I:$I,"&gt;0",Data!$I:$I,"&lt;=13"),
""))))</f>
        <v/>
      </c>
      <c r="M152" s="7" t="str">
        <f>IF($E152="","",
IF('Sales Volume'!$B$6="Customer name",SUMIFS(Data!$G:$G,Data!$B:$B,VOL!$E152,Data!$I:$I,"&gt;52",Data!$I:$I,"&lt;=65"),
IF('Sales Volume'!$B$6="Customer location",SUMIFS(Data!$G:$G,Data!$C:$C,VOL!$E152,Data!$I:$I,"&gt;52",Data!$I:$I,"&lt;=65"),
IF('Sales Volume'!$B$6="Product type",SUMIFS(Data!$G:$G,Data!$F:$F,VOL!$E152,Data!$I:$I,"&gt;52",Data!$I:$I,"&lt;=65"),
""))))</f>
        <v/>
      </c>
      <c r="O152" s="7" t="str">
        <f>IF($E152="","",
IF('Sales Volume'!$B$6="Customer name",SUMIFS(Data!$G:$G,Data!$B:$B,VOL!$E152,Data!$I:$I,"&gt;0",Data!$I:$I,"&lt;=52"),
IF('Sales Volume'!$B$6="Customer location",SUMIFS(Data!$G:$G,Data!$C:$C,VOL!$E152,Data!$I:$I,"&gt;0",Data!$I:$I,"&lt;=52"),
IF('Sales Volume'!$B$6="Product type",SUMIFS(Data!$G:$G,Data!$F:$F,VOL!$E152,Data!$I:$I,"&gt;0",Data!$I:$I,"&lt;=52"),
""))))</f>
        <v/>
      </c>
      <c r="P152" s="7" t="str">
        <f>IF($E152="","",
IF('Sales Volume'!$B$6="Customer name",SUMIFS(Data!$G:$G,Data!$B:$B,VOL!$E152,Data!$I:$I,"&gt;52",Data!$I:$I,"&lt;=104"),
IF('Sales Volume'!$B$6="Customer location",SUMIFS(Data!$G:$G,Data!$C:$C,VOL!$E152,Data!$I:$I,"&gt;52",Data!$I:$I,"&lt;=104"),
IF('Sales Volume'!$B$6="Product type",SUMIFS(Data!$G:$G,Data!$F:$F,VOL!$E152,Data!$I:$I,"&gt;52",Data!$I:$I,"&lt;=104"),
""))))</f>
        <v/>
      </c>
    </row>
    <row r="153" spans="1:16" x14ac:dyDescent="0.35">
      <c r="A153" s="8" t="str">
        <f>IFERROR(_xlfn.RANK.EQ(F153,$F$3:$F$150,0)+COUNTIF($F$3:F153,F153)-1,"")</f>
        <v/>
      </c>
      <c r="B153" s="8" t="str">
        <f>IFERROR(_xlfn.RANK.EQ(I153,$I$3:$I$150,0)+COUNTIF($I$3:I153,I153)-1,"")</f>
        <v/>
      </c>
      <c r="C153" s="8" t="str">
        <f>IFERROR(_xlfn.RANK.EQ(L153,$L$3:$L$150,0)+COUNTIF($L$3:L153,L153)-1,"")</f>
        <v/>
      </c>
      <c r="D153" s="8" t="str">
        <f>IFERROR(_xlfn.RANK.EQ(O153,$O$3:$O$150,0)+COUNTIF($O$3:O153,O153)-1,"")</f>
        <v/>
      </c>
      <c r="E153" t="str">
        <f xml:space="preserve">
IF('Pivot fields'!$B152="(blank)","",
IF('Sales Volume'!$B$6="Customer Name",IF(NOT(OR('Pivot fields'!$B152="(blank)",'Pivot fields'!$B152="")),'Pivot fields'!$B152,""),
IF('Sales Volume'!$B$6="Customer location",IF(NOT(OR('Pivot fields'!$D152="(blank)",'Pivot fields'!$D152="")),'Pivot fields'!$D152,""),
IF('Sales Volume'!$B$6="Product type",IF(NOT(OR('Pivot fields'!$F152="(blank)",'Pivot fields'!$F152="")),'Pivot fields'!$F152,""),
""))))</f>
        <v/>
      </c>
      <c r="F153" s="7" t="str">
        <f>IF($E153="","",
IF('Sales Volume'!$B$6="Customer name",SUMIFS(Data!$G:$G,Data!$B:$B,VOL!$E153,Data!$I:$I,1),
IF('Sales Volume'!$B$6="Customer location",SUMIFS(Data!$G:$G,Data!$C:$C,VOL!$E153,Data!$I:$I,1),
IF('Sales Volume'!$B$6="Product type",SUMIFS(Data!$G:$G,Data!$F:$F,VOL!$E153,Data!$I:$I,1),
""))))</f>
        <v/>
      </c>
      <c r="G153" s="7" t="str">
        <f>IF($E153="","",
IF('Sales Volume'!$B$6="Customer name",SUMIFS(Data!$G:$G,Data!$B:$B,VOL!$E153,Data!$I:$I,53),
IF('Sales Volume'!$B$6="Customer location",SUMIFS(Data!$G:$G,Data!$C:$C,VOL!$E153,Data!$I:$I,53),
IF('Sales Volume'!$B$6="Product type",SUMIFS(Data!$G:$G,Data!$F:$F,VOL!$E153,Data!$I:$I,53),
""))))</f>
        <v/>
      </c>
      <c r="I153" s="7" t="str">
        <f>IF($E153="","",
IF('Sales Volume'!$B$6="Customer name",SUMIFS(Data!$G:$G,Data!$B:$B,VOL!$E153,Data!$I:$I,"&gt;0",Data!$I:$I,"&lt;=4"),
IF('Sales Volume'!$B$6="Customer location",SUMIFS(Data!$G:$G,Data!$C:$C,VOL!$E153,Data!$I:$I,"&gt;0",Data!$I:$I,"&lt;=4"),
IF('Sales Volume'!$B$6="Product type",SUMIFS(Data!$G:$G,Data!$F:$F,VOL!$E153,Data!$I:$I,"&gt;0",Data!$I:$I,"&lt;=4"),
""))))</f>
        <v/>
      </c>
      <c r="J153" s="7" t="str">
        <f>IF($E153="","",
IF('Sales Volume'!$B$6="Customer name",SUMIFS(Data!$G:$G,Data!$B:$B,VOL!$E153,Data!$I:$I,"&gt;52",Data!$I:$I,"&lt;=56"),
IF('Sales Volume'!$B$6="Customer location",SUMIFS(Data!$G:$G,Data!$C:$C,VOL!$E153,Data!$I:$I,"&gt;52",Data!$I:$I,"&lt;=56"),
IF('Sales Volume'!$B$6="Product type",SUMIFS(Data!$G:$G,Data!$F:$F,VOL!$E153,Data!$I:$I,"&gt;52",Data!$I:$I,"&lt;=56"),
""))))</f>
        <v/>
      </c>
      <c r="L153" s="7" t="str">
        <f>IF($E153="","",
IF('Sales Volume'!$B$6="Customer name",SUMIFS(Data!$G:$G,Data!$B:$B,VOL!$E153,Data!$I:$I,"&gt;0",Data!$I:$I,"&lt;=13"),
IF('Sales Volume'!$B$6="Customer location",SUMIFS(Data!$G:$G,Data!$C:$C,VOL!$E153,Data!$I:$I,"&gt;0",Data!$I:$I,"&lt;=13"),
IF('Sales Volume'!$B$6="Product type",SUMIFS(Data!$G:$G,Data!$F:$F,VOL!$E153,Data!$I:$I,"&gt;0",Data!$I:$I,"&lt;=13"),
""))))</f>
        <v/>
      </c>
      <c r="M153" s="7" t="str">
        <f>IF($E153="","",
IF('Sales Volume'!$B$6="Customer name",SUMIFS(Data!$G:$G,Data!$B:$B,VOL!$E153,Data!$I:$I,"&gt;52",Data!$I:$I,"&lt;=65"),
IF('Sales Volume'!$B$6="Customer location",SUMIFS(Data!$G:$G,Data!$C:$C,VOL!$E153,Data!$I:$I,"&gt;52",Data!$I:$I,"&lt;=65"),
IF('Sales Volume'!$B$6="Product type",SUMIFS(Data!$G:$G,Data!$F:$F,VOL!$E153,Data!$I:$I,"&gt;52",Data!$I:$I,"&lt;=65"),
""))))</f>
        <v/>
      </c>
      <c r="O153" s="7" t="str">
        <f>IF($E153="","",
IF('Sales Volume'!$B$6="Customer name",SUMIFS(Data!$G:$G,Data!$B:$B,VOL!$E153,Data!$I:$I,"&gt;0",Data!$I:$I,"&lt;=52"),
IF('Sales Volume'!$B$6="Customer location",SUMIFS(Data!$G:$G,Data!$C:$C,VOL!$E153,Data!$I:$I,"&gt;0",Data!$I:$I,"&lt;=52"),
IF('Sales Volume'!$B$6="Product type",SUMIFS(Data!$G:$G,Data!$F:$F,VOL!$E153,Data!$I:$I,"&gt;0",Data!$I:$I,"&lt;=52"),
""))))</f>
        <v/>
      </c>
      <c r="P153" s="7" t="str">
        <f>IF($E153="","",
IF('Sales Volume'!$B$6="Customer name",SUMIFS(Data!$G:$G,Data!$B:$B,VOL!$E153,Data!$I:$I,"&gt;52",Data!$I:$I,"&lt;=104"),
IF('Sales Volume'!$B$6="Customer location",SUMIFS(Data!$G:$G,Data!$C:$C,VOL!$E153,Data!$I:$I,"&gt;52",Data!$I:$I,"&lt;=104"),
IF('Sales Volume'!$B$6="Product type",SUMIFS(Data!$G:$G,Data!$F:$F,VOL!$E153,Data!$I:$I,"&gt;52",Data!$I:$I,"&lt;=104"),
""))))</f>
        <v/>
      </c>
    </row>
    <row r="154" spans="1:16" x14ac:dyDescent="0.35">
      <c r="A154" s="8" t="str">
        <f>IFERROR(_xlfn.RANK.EQ(F154,$F$3:$F$150,0)+COUNTIF($F$3:F154,F154)-1,"")</f>
        <v/>
      </c>
      <c r="B154" s="8" t="str">
        <f>IFERROR(_xlfn.RANK.EQ(I154,$I$3:$I$150,0)+COUNTIF($I$3:I154,I154)-1,"")</f>
        <v/>
      </c>
      <c r="C154" s="8" t="str">
        <f>IFERROR(_xlfn.RANK.EQ(L154,$L$3:$L$150,0)+COUNTIF($L$3:L154,L154)-1,"")</f>
        <v/>
      </c>
      <c r="D154" s="8" t="str">
        <f>IFERROR(_xlfn.RANK.EQ(O154,$O$3:$O$150,0)+COUNTIF($O$3:O154,O154)-1,"")</f>
        <v/>
      </c>
      <c r="E154" t="str">
        <f xml:space="preserve">
IF('Pivot fields'!$B153="(blank)","",
IF('Sales Volume'!$B$6="Customer Name",IF(NOT(OR('Pivot fields'!$B153="(blank)",'Pivot fields'!$B153="")),'Pivot fields'!$B153,""),
IF('Sales Volume'!$B$6="Customer location",IF(NOT(OR('Pivot fields'!$D153="(blank)",'Pivot fields'!$D153="")),'Pivot fields'!$D153,""),
IF('Sales Volume'!$B$6="Product type",IF(NOT(OR('Pivot fields'!$F153="(blank)",'Pivot fields'!$F153="")),'Pivot fields'!$F153,""),
""))))</f>
        <v/>
      </c>
      <c r="F154" s="7" t="str">
        <f>IF($E154="","",
IF('Sales Volume'!$B$6="Customer name",SUMIFS(Data!$G:$G,Data!$B:$B,VOL!$E154,Data!$I:$I,1),
IF('Sales Volume'!$B$6="Customer location",SUMIFS(Data!$G:$G,Data!$C:$C,VOL!$E154,Data!$I:$I,1),
IF('Sales Volume'!$B$6="Product type",SUMIFS(Data!$G:$G,Data!$F:$F,VOL!$E154,Data!$I:$I,1),
""))))</f>
        <v/>
      </c>
      <c r="G154" s="7" t="str">
        <f>IF($E154="","",
IF('Sales Volume'!$B$6="Customer name",SUMIFS(Data!$G:$G,Data!$B:$B,VOL!$E154,Data!$I:$I,53),
IF('Sales Volume'!$B$6="Customer location",SUMIFS(Data!$G:$G,Data!$C:$C,VOL!$E154,Data!$I:$I,53),
IF('Sales Volume'!$B$6="Product type",SUMIFS(Data!$G:$G,Data!$F:$F,VOL!$E154,Data!$I:$I,53),
""))))</f>
        <v/>
      </c>
      <c r="I154" s="7" t="str">
        <f>IF($E154="","",
IF('Sales Volume'!$B$6="Customer name",SUMIFS(Data!$G:$G,Data!$B:$B,VOL!$E154,Data!$I:$I,"&gt;0",Data!$I:$I,"&lt;=4"),
IF('Sales Volume'!$B$6="Customer location",SUMIFS(Data!$G:$G,Data!$C:$C,VOL!$E154,Data!$I:$I,"&gt;0",Data!$I:$I,"&lt;=4"),
IF('Sales Volume'!$B$6="Product type",SUMIFS(Data!$G:$G,Data!$F:$F,VOL!$E154,Data!$I:$I,"&gt;0",Data!$I:$I,"&lt;=4"),
""))))</f>
        <v/>
      </c>
      <c r="J154" s="7" t="str">
        <f>IF($E154="","",
IF('Sales Volume'!$B$6="Customer name",SUMIFS(Data!$G:$G,Data!$B:$B,VOL!$E154,Data!$I:$I,"&gt;52",Data!$I:$I,"&lt;=56"),
IF('Sales Volume'!$B$6="Customer location",SUMIFS(Data!$G:$G,Data!$C:$C,VOL!$E154,Data!$I:$I,"&gt;52",Data!$I:$I,"&lt;=56"),
IF('Sales Volume'!$B$6="Product type",SUMIFS(Data!$G:$G,Data!$F:$F,VOL!$E154,Data!$I:$I,"&gt;52",Data!$I:$I,"&lt;=56"),
""))))</f>
        <v/>
      </c>
      <c r="L154" s="7" t="str">
        <f>IF($E154="","",
IF('Sales Volume'!$B$6="Customer name",SUMIFS(Data!$G:$G,Data!$B:$B,VOL!$E154,Data!$I:$I,"&gt;0",Data!$I:$I,"&lt;=13"),
IF('Sales Volume'!$B$6="Customer location",SUMIFS(Data!$G:$G,Data!$C:$C,VOL!$E154,Data!$I:$I,"&gt;0",Data!$I:$I,"&lt;=13"),
IF('Sales Volume'!$B$6="Product type",SUMIFS(Data!$G:$G,Data!$F:$F,VOL!$E154,Data!$I:$I,"&gt;0",Data!$I:$I,"&lt;=13"),
""))))</f>
        <v/>
      </c>
      <c r="M154" s="7" t="str">
        <f>IF($E154="","",
IF('Sales Volume'!$B$6="Customer name",SUMIFS(Data!$G:$G,Data!$B:$B,VOL!$E154,Data!$I:$I,"&gt;52",Data!$I:$I,"&lt;=65"),
IF('Sales Volume'!$B$6="Customer location",SUMIFS(Data!$G:$G,Data!$C:$C,VOL!$E154,Data!$I:$I,"&gt;52",Data!$I:$I,"&lt;=65"),
IF('Sales Volume'!$B$6="Product type",SUMIFS(Data!$G:$G,Data!$F:$F,VOL!$E154,Data!$I:$I,"&gt;52",Data!$I:$I,"&lt;=65"),
""))))</f>
        <v/>
      </c>
      <c r="O154" s="7" t="str">
        <f>IF($E154="","",
IF('Sales Volume'!$B$6="Customer name",SUMIFS(Data!$G:$G,Data!$B:$B,VOL!$E154,Data!$I:$I,"&gt;0",Data!$I:$I,"&lt;=52"),
IF('Sales Volume'!$B$6="Customer location",SUMIFS(Data!$G:$G,Data!$C:$C,VOL!$E154,Data!$I:$I,"&gt;0",Data!$I:$I,"&lt;=52"),
IF('Sales Volume'!$B$6="Product type",SUMIFS(Data!$G:$G,Data!$F:$F,VOL!$E154,Data!$I:$I,"&gt;0",Data!$I:$I,"&lt;=52"),
""))))</f>
        <v/>
      </c>
      <c r="P154" s="7" t="str">
        <f>IF($E154="","",
IF('Sales Volume'!$B$6="Customer name",SUMIFS(Data!$G:$G,Data!$B:$B,VOL!$E154,Data!$I:$I,"&gt;52",Data!$I:$I,"&lt;=104"),
IF('Sales Volume'!$B$6="Customer location",SUMIFS(Data!$G:$G,Data!$C:$C,VOL!$E154,Data!$I:$I,"&gt;52",Data!$I:$I,"&lt;=104"),
IF('Sales Volume'!$B$6="Product type",SUMIFS(Data!$G:$G,Data!$F:$F,VOL!$E154,Data!$I:$I,"&gt;52",Data!$I:$I,"&lt;=104"),
""))))</f>
        <v/>
      </c>
    </row>
    <row r="155" spans="1:16" x14ac:dyDescent="0.35">
      <c r="A155" s="8" t="str">
        <f>IFERROR(_xlfn.RANK.EQ(F155,$F$3:$F$150,0)+COUNTIF($F$3:F155,F155)-1,"")</f>
        <v/>
      </c>
      <c r="B155" s="8" t="str">
        <f>IFERROR(_xlfn.RANK.EQ(I155,$I$3:$I$150,0)+COUNTIF($I$3:I155,I155)-1,"")</f>
        <v/>
      </c>
      <c r="C155" s="8" t="str">
        <f>IFERROR(_xlfn.RANK.EQ(L155,$L$3:$L$150,0)+COUNTIF($L$3:L155,L155)-1,"")</f>
        <v/>
      </c>
      <c r="D155" s="8" t="str">
        <f>IFERROR(_xlfn.RANK.EQ(O155,$O$3:$O$150,0)+COUNTIF($O$3:O155,O155)-1,"")</f>
        <v/>
      </c>
      <c r="E155" t="str">
        <f xml:space="preserve">
IF('Pivot fields'!$B154="(blank)","",
IF('Sales Volume'!$B$6="Customer Name",IF(NOT(OR('Pivot fields'!$B154="(blank)",'Pivot fields'!$B154="")),'Pivot fields'!$B154,""),
IF('Sales Volume'!$B$6="Customer location",IF(NOT(OR('Pivot fields'!$D154="(blank)",'Pivot fields'!$D154="")),'Pivot fields'!$D154,""),
IF('Sales Volume'!$B$6="Product type",IF(NOT(OR('Pivot fields'!$F154="(blank)",'Pivot fields'!$F154="")),'Pivot fields'!$F154,""),
""))))</f>
        <v/>
      </c>
      <c r="F155" s="7" t="str">
        <f>IF($E155="","",
IF('Sales Volume'!$B$6="Customer name",SUMIFS(Data!$G:$G,Data!$B:$B,VOL!$E155,Data!$I:$I,1),
IF('Sales Volume'!$B$6="Customer location",SUMIFS(Data!$G:$G,Data!$C:$C,VOL!$E155,Data!$I:$I,1),
IF('Sales Volume'!$B$6="Product type",SUMIFS(Data!$G:$G,Data!$F:$F,VOL!$E155,Data!$I:$I,1),
""))))</f>
        <v/>
      </c>
      <c r="G155" s="7" t="str">
        <f>IF($E155="","",
IF('Sales Volume'!$B$6="Customer name",SUMIFS(Data!$G:$G,Data!$B:$B,VOL!$E155,Data!$I:$I,53),
IF('Sales Volume'!$B$6="Customer location",SUMIFS(Data!$G:$G,Data!$C:$C,VOL!$E155,Data!$I:$I,53),
IF('Sales Volume'!$B$6="Product type",SUMIFS(Data!$G:$G,Data!$F:$F,VOL!$E155,Data!$I:$I,53),
""))))</f>
        <v/>
      </c>
      <c r="I155" s="7" t="str">
        <f>IF($E155="","",
IF('Sales Volume'!$B$6="Customer name",SUMIFS(Data!$G:$G,Data!$B:$B,VOL!$E155,Data!$I:$I,"&gt;0",Data!$I:$I,"&lt;=4"),
IF('Sales Volume'!$B$6="Customer location",SUMIFS(Data!$G:$G,Data!$C:$C,VOL!$E155,Data!$I:$I,"&gt;0",Data!$I:$I,"&lt;=4"),
IF('Sales Volume'!$B$6="Product type",SUMIFS(Data!$G:$G,Data!$F:$F,VOL!$E155,Data!$I:$I,"&gt;0",Data!$I:$I,"&lt;=4"),
""))))</f>
        <v/>
      </c>
      <c r="J155" s="7" t="str">
        <f>IF($E155="","",
IF('Sales Volume'!$B$6="Customer name",SUMIFS(Data!$G:$G,Data!$B:$B,VOL!$E155,Data!$I:$I,"&gt;52",Data!$I:$I,"&lt;=56"),
IF('Sales Volume'!$B$6="Customer location",SUMIFS(Data!$G:$G,Data!$C:$C,VOL!$E155,Data!$I:$I,"&gt;52",Data!$I:$I,"&lt;=56"),
IF('Sales Volume'!$B$6="Product type",SUMIFS(Data!$G:$G,Data!$F:$F,VOL!$E155,Data!$I:$I,"&gt;52",Data!$I:$I,"&lt;=56"),
""))))</f>
        <v/>
      </c>
      <c r="L155" s="7" t="str">
        <f>IF($E155="","",
IF('Sales Volume'!$B$6="Customer name",SUMIFS(Data!$G:$G,Data!$B:$B,VOL!$E155,Data!$I:$I,"&gt;0",Data!$I:$I,"&lt;=13"),
IF('Sales Volume'!$B$6="Customer location",SUMIFS(Data!$G:$G,Data!$C:$C,VOL!$E155,Data!$I:$I,"&gt;0",Data!$I:$I,"&lt;=13"),
IF('Sales Volume'!$B$6="Product type",SUMIFS(Data!$G:$G,Data!$F:$F,VOL!$E155,Data!$I:$I,"&gt;0",Data!$I:$I,"&lt;=13"),
""))))</f>
        <v/>
      </c>
      <c r="M155" s="7" t="str">
        <f>IF($E155="","",
IF('Sales Volume'!$B$6="Customer name",SUMIFS(Data!$G:$G,Data!$B:$B,VOL!$E155,Data!$I:$I,"&gt;52",Data!$I:$I,"&lt;=65"),
IF('Sales Volume'!$B$6="Customer location",SUMIFS(Data!$G:$G,Data!$C:$C,VOL!$E155,Data!$I:$I,"&gt;52",Data!$I:$I,"&lt;=65"),
IF('Sales Volume'!$B$6="Product type",SUMIFS(Data!$G:$G,Data!$F:$F,VOL!$E155,Data!$I:$I,"&gt;52",Data!$I:$I,"&lt;=65"),
""))))</f>
        <v/>
      </c>
      <c r="O155" s="7" t="str">
        <f>IF($E155="","",
IF('Sales Volume'!$B$6="Customer name",SUMIFS(Data!$G:$G,Data!$B:$B,VOL!$E155,Data!$I:$I,"&gt;0",Data!$I:$I,"&lt;=52"),
IF('Sales Volume'!$B$6="Customer location",SUMIFS(Data!$G:$G,Data!$C:$C,VOL!$E155,Data!$I:$I,"&gt;0",Data!$I:$I,"&lt;=52"),
IF('Sales Volume'!$B$6="Product type",SUMIFS(Data!$G:$G,Data!$F:$F,VOL!$E155,Data!$I:$I,"&gt;0",Data!$I:$I,"&lt;=52"),
""))))</f>
        <v/>
      </c>
      <c r="P155" s="7" t="str">
        <f>IF($E155="","",
IF('Sales Volume'!$B$6="Customer name",SUMIFS(Data!$G:$G,Data!$B:$B,VOL!$E155,Data!$I:$I,"&gt;52",Data!$I:$I,"&lt;=104"),
IF('Sales Volume'!$B$6="Customer location",SUMIFS(Data!$G:$G,Data!$C:$C,VOL!$E155,Data!$I:$I,"&gt;52",Data!$I:$I,"&lt;=104"),
IF('Sales Volume'!$B$6="Product type",SUMIFS(Data!$G:$G,Data!$F:$F,VOL!$E155,Data!$I:$I,"&gt;52",Data!$I:$I,"&lt;=104"),
""))))</f>
        <v/>
      </c>
    </row>
    <row r="156" spans="1:16" x14ac:dyDescent="0.35">
      <c r="A156" s="8" t="str">
        <f>IFERROR(_xlfn.RANK.EQ(F156,$F$3:$F$150,0)+COUNTIF($F$3:F156,F156)-1,"")</f>
        <v/>
      </c>
      <c r="B156" s="8" t="str">
        <f>IFERROR(_xlfn.RANK.EQ(I156,$I$3:$I$150,0)+COUNTIF($I$3:I156,I156)-1,"")</f>
        <v/>
      </c>
      <c r="C156" s="8" t="str">
        <f>IFERROR(_xlfn.RANK.EQ(L156,$L$3:$L$150,0)+COUNTIF($L$3:L156,L156)-1,"")</f>
        <v/>
      </c>
      <c r="D156" s="8" t="str">
        <f>IFERROR(_xlfn.RANK.EQ(O156,$O$3:$O$150,0)+COUNTIF($O$3:O156,O156)-1,"")</f>
        <v/>
      </c>
      <c r="E156" t="str">
        <f xml:space="preserve">
IF('Pivot fields'!$B155="(blank)","",
IF('Sales Volume'!$B$6="Customer Name",IF(NOT(OR('Pivot fields'!$B155="(blank)",'Pivot fields'!$B155="")),'Pivot fields'!$B155,""),
IF('Sales Volume'!$B$6="Customer location",IF(NOT(OR('Pivot fields'!$D155="(blank)",'Pivot fields'!$D155="")),'Pivot fields'!$D155,""),
IF('Sales Volume'!$B$6="Product type",IF(NOT(OR('Pivot fields'!$F155="(blank)",'Pivot fields'!$F155="")),'Pivot fields'!$F155,""),
""))))</f>
        <v/>
      </c>
      <c r="F156" s="7" t="str">
        <f>IF($E156="","",
IF('Sales Volume'!$B$6="Customer name",SUMIFS(Data!$G:$G,Data!$B:$B,VOL!$E156,Data!$I:$I,1),
IF('Sales Volume'!$B$6="Customer location",SUMIFS(Data!$G:$G,Data!$C:$C,VOL!$E156,Data!$I:$I,1),
IF('Sales Volume'!$B$6="Product type",SUMIFS(Data!$G:$G,Data!$F:$F,VOL!$E156,Data!$I:$I,1),
""))))</f>
        <v/>
      </c>
      <c r="G156" s="7" t="str">
        <f>IF($E156="","",
IF('Sales Volume'!$B$6="Customer name",SUMIFS(Data!$G:$G,Data!$B:$B,VOL!$E156,Data!$I:$I,53),
IF('Sales Volume'!$B$6="Customer location",SUMIFS(Data!$G:$G,Data!$C:$C,VOL!$E156,Data!$I:$I,53),
IF('Sales Volume'!$B$6="Product type",SUMIFS(Data!$G:$G,Data!$F:$F,VOL!$E156,Data!$I:$I,53),
""))))</f>
        <v/>
      </c>
      <c r="I156" s="7" t="str">
        <f>IF($E156="","",
IF('Sales Volume'!$B$6="Customer name",SUMIFS(Data!$G:$G,Data!$B:$B,VOL!$E156,Data!$I:$I,"&gt;0",Data!$I:$I,"&lt;=4"),
IF('Sales Volume'!$B$6="Customer location",SUMIFS(Data!$G:$G,Data!$C:$C,VOL!$E156,Data!$I:$I,"&gt;0",Data!$I:$I,"&lt;=4"),
IF('Sales Volume'!$B$6="Product type",SUMIFS(Data!$G:$G,Data!$F:$F,VOL!$E156,Data!$I:$I,"&gt;0",Data!$I:$I,"&lt;=4"),
""))))</f>
        <v/>
      </c>
      <c r="J156" s="7" t="str">
        <f>IF($E156="","",
IF('Sales Volume'!$B$6="Customer name",SUMIFS(Data!$G:$G,Data!$B:$B,VOL!$E156,Data!$I:$I,"&gt;52",Data!$I:$I,"&lt;=56"),
IF('Sales Volume'!$B$6="Customer location",SUMIFS(Data!$G:$G,Data!$C:$C,VOL!$E156,Data!$I:$I,"&gt;52",Data!$I:$I,"&lt;=56"),
IF('Sales Volume'!$B$6="Product type",SUMIFS(Data!$G:$G,Data!$F:$F,VOL!$E156,Data!$I:$I,"&gt;52",Data!$I:$I,"&lt;=56"),
""))))</f>
        <v/>
      </c>
      <c r="L156" s="7" t="str">
        <f>IF($E156="","",
IF('Sales Volume'!$B$6="Customer name",SUMIFS(Data!$G:$G,Data!$B:$B,VOL!$E156,Data!$I:$I,"&gt;0",Data!$I:$I,"&lt;=13"),
IF('Sales Volume'!$B$6="Customer location",SUMIFS(Data!$G:$G,Data!$C:$C,VOL!$E156,Data!$I:$I,"&gt;0",Data!$I:$I,"&lt;=13"),
IF('Sales Volume'!$B$6="Product type",SUMIFS(Data!$G:$G,Data!$F:$F,VOL!$E156,Data!$I:$I,"&gt;0",Data!$I:$I,"&lt;=13"),
""))))</f>
        <v/>
      </c>
      <c r="M156" s="7" t="str">
        <f>IF($E156="","",
IF('Sales Volume'!$B$6="Customer name",SUMIFS(Data!$G:$G,Data!$B:$B,VOL!$E156,Data!$I:$I,"&gt;52",Data!$I:$I,"&lt;=65"),
IF('Sales Volume'!$B$6="Customer location",SUMIFS(Data!$G:$G,Data!$C:$C,VOL!$E156,Data!$I:$I,"&gt;52",Data!$I:$I,"&lt;=65"),
IF('Sales Volume'!$B$6="Product type",SUMIFS(Data!$G:$G,Data!$F:$F,VOL!$E156,Data!$I:$I,"&gt;52",Data!$I:$I,"&lt;=65"),
""))))</f>
        <v/>
      </c>
      <c r="O156" s="7" t="str">
        <f>IF($E156="","",
IF('Sales Volume'!$B$6="Customer name",SUMIFS(Data!$G:$G,Data!$B:$B,VOL!$E156,Data!$I:$I,"&gt;0",Data!$I:$I,"&lt;=52"),
IF('Sales Volume'!$B$6="Customer location",SUMIFS(Data!$G:$G,Data!$C:$C,VOL!$E156,Data!$I:$I,"&gt;0",Data!$I:$I,"&lt;=52"),
IF('Sales Volume'!$B$6="Product type",SUMIFS(Data!$G:$G,Data!$F:$F,VOL!$E156,Data!$I:$I,"&gt;0",Data!$I:$I,"&lt;=52"),
""))))</f>
        <v/>
      </c>
      <c r="P156" s="7" t="str">
        <f>IF($E156="","",
IF('Sales Volume'!$B$6="Customer name",SUMIFS(Data!$G:$G,Data!$B:$B,VOL!$E156,Data!$I:$I,"&gt;52",Data!$I:$I,"&lt;=104"),
IF('Sales Volume'!$B$6="Customer location",SUMIFS(Data!$G:$G,Data!$C:$C,VOL!$E156,Data!$I:$I,"&gt;52",Data!$I:$I,"&lt;=104"),
IF('Sales Volume'!$B$6="Product type",SUMIFS(Data!$G:$G,Data!$F:$F,VOL!$E156,Data!$I:$I,"&gt;52",Data!$I:$I,"&lt;=104"),
""))))</f>
        <v/>
      </c>
    </row>
    <row r="157" spans="1:16" x14ac:dyDescent="0.35">
      <c r="A157" s="8" t="str">
        <f>IFERROR(_xlfn.RANK.EQ(F157,$F$3:$F$150,0)+COUNTIF($F$3:F157,F157)-1,"")</f>
        <v/>
      </c>
      <c r="B157" s="8" t="str">
        <f>IFERROR(_xlfn.RANK.EQ(I157,$I$3:$I$150,0)+COUNTIF($I$3:I157,I157)-1,"")</f>
        <v/>
      </c>
      <c r="C157" s="8" t="str">
        <f>IFERROR(_xlfn.RANK.EQ(L157,$L$3:$L$150,0)+COUNTIF($L$3:L157,L157)-1,"")</f>
        <v/>
      </c>
      <c r="D157" s="8" t="str">
        <f>IFERROR(_xlfn.RANK.EQ(O157,$O$3:$O$150,0)+COUNTIF($O$3:O157,O157)-1,"")</f>
        <v/>
      </c>
      <c r="E157" t="str">
        <f xml:space="preserve">
IF('Pivot fields'!$B156="(blank)","",
IF('Sales Volume'!$B$6="Customer Name",IF(NOT(OR('Pivot fields'!$B156="(blank)",'Pivot fields'!$B156="")),'Pivot fields'!$B156,""),
IF('Sales Volume'!$B$6="Customer location",IF(NOT(OR('Pivot fields'!$D156="(blank)",'Pivot fields'!$D156="")),'Pivot fields'!$D156,""),
IF('Sales Volume'!$B$6="Product type",IF(NOT(OR('Pivot fields'!$F156="(blank)",'Pivot fields'!$F156="")),'Pivot fields'!$F156,""),
""))))</f>
        <v/>
      </c>
      <c r="F157" s="7" t="str">
        <f>IF($E157="","",
IF('Sales Volume'!$B$6="Customer name",SUMIFS(Data!$G:$G,Data!$B:$B,VOL!$E157,Data!$I:$I,1),
IF('Sales Volume'!$B$6="Customer location",SUMIFS(Data!$G:$G,Data!$C:$C,VOL!$E157,Data!$I:$I,1),
IF('Sales Volume'!$B$6="Product type",SUMIFS(Data!$G:$G,Data!$F:$F,VOL!$E157,Data!$I:$I,1),
""))))</f>
        <v/>
      </c>
      <c r="G157" s="7" t="str">
        <f>IF($E157="","",
IF('Sales Volume'!$B$6="Customer name",SUMIFS(Data!$G:$G,Data!$B:$B,VOL!$E157,Data!$I:$I,53),
IF('Sales Volume'!$B$6="Customer location",SUMIFS(Data!$G:$G,Data!$C:$C,VOL!$E157,Data!$I:$I,53),
IF('Sales Volume'!$B$6="Product type",SUMIFS(Data!$G:$G,Data!$F:$F,VOL!$E157,Data!$I:$I,53),
""))))</f>
        <v/>
      </c>
      <c r="I157" s="7" t="str">
        <f>IF($E157="","",
IF('Sales Volume'!$B$6="Customer name",SUMIFS(Data!$G:$G,Data!$B:$B,VOL!$E157,Data!$I:$I,"&gt;0",Data!$I:$I,"&lt;=4"),
IF('Sales Volume'!$B$6="Customer location",SUMIFS(Data!$G:$G,Data!$C:$C,VOL!$E157,Data!$I:$I,"&gt;0",Data!$I:$I,"&lt;=4"),
IF('Sales Volume'!$B$6="Product type",SUMIFS(Data!$G:$G,Data!$F:$F,VOL!$E157,Data!$I:$I,"&gt;0",Data!$I:$I,"&lt;=4"),
""))))</f>
        <v/>
      </c>
      <c r="J157" s="7" t="str">
        <f>IF($E157="","",
IF('Sales Volume'!$B$6="Customer name",SUMIFS(Data!$G:$G,Data!$B:$B,VOL!$E157,Data!$I:$I,"&gt;52",Data!$I:$I,"&lt;=56"),
IF('Sales Volume'!$B$6="Customer location",SUMIFS(Data!$G:$G,Data!$C:$C,VOL!$E157,Data!$I:$I,"&gt;52",Data!$I:$I,"&lt;=56"),
IF('Sales Volume'!$B$6="Product type",SUMIFS(Data!$G:$G,Data!$F:$F,VOL!$E157,Data!$I:$I,"&gt;52",Data!$I:$I,"&lt;=56"),
""))))</f>
        <v/>
      </c>
      <c r="L157" s="7" t="str">
        <f>IF($E157="","",
IF('Sales Volume'!$B$6="Customer name",SUMIFS(Data!$G:$G,Data!$B:$B,VOL!$E157,Data!$I:$I,"&gt;0",Data!$I:$I,"&lt;=13"),
IF('Sales Volume'!$B$6="Customer location",SUMIFS(Data!$G:$G,Data!$C:$C,VOL!$E157,Data!$I:$I,"&gt;0",Data!$I:$I,"&lt;=13"),
IF('Sales Volume'!$B$6="Product type",SUMIFS(Data!$G:$G,Data!$F:$F,VOL!$E157,Data!$I:$I,"&gt;0",Data!$I:$I,"&lt;=13"),
""))))</f>
        <v/>
      </c>
      <c r="M157" s="7" t="str">
        <f>IF($E157="","",
IF('Sales Volume'!$B$6="Customer name",SUMIFS(Data!$G:$G,Data!$B:$B,VOL!$E157,Data!$I:$I,"&gt;52",Data!$I:$I,"&lt;=65"),
IF('Sales Volume'!$B$6="Customer location",SUMIFS(Data!$G:$G,Data!$C:$C,VOL!$E157,Data!$I:$I,"&gt;52",Data!$I:$I,"&lt;=65"),
IF('Sales Volume'!$B$6="Product type",SUMIFS(Data!$G:$G,Data!$F:$F,VOL!$E157,Data!$I:$I,"&gt;52",Data!$I:$I,"&lt;=65"),
""))))</f>
        <v/>
      </c>
      <c r="O157" s="7" t="str">
        <f>IF($E157="","",
IF('Sales Volume'!$B$6="Customer name",SUMIFS(Data!$G:$G,Data!$B:$B,VOL!$E157,Data!$I:$I,"&gt;0",Data!$I:$I,"&lt;=52"),
IF('Sales Volume'!$B$6="Customer location",SUMIFS(Data!$G:$G,Data!$C:$C,VOL!$E157,Data!$I:$I,"&gt;0",Data!$I:$I,"&lt;=52"),
IF('Sales Volume'!$B$6="Product type",SUMIFS(Data!$G:$G,Data!$F:$F,VOL!$E157,Data!$I:$I,"&gt;0",Data!$I:$I,"&lt;=52"),
""))))</f>
        <v/>
      </c>
      <c r="P157" s="7" t="str">
        <f>IF($E157="","",
IF('Sales Volume'!$B$6="Customer name",SUMIFS(Data!$G:$G,Data!$B:$B,VOL!$E157,Data!$I:$I,"&gt;52",Data!$I:$I,"&lt;=104"),
IF('Sales Volume'!$B$6="Customer location",SUMIFS(Data!$G:$G,Data!$C:$C,VOL!$E157,Data!$I:$I,"&gt;52",Data!$I:$I,"&lt;=104"),
IF('Sales Volume'!$B$6="Product type",SUMIFS(Data!$G:$G,Data!$F:$F,VOL!$E157,Data!$I:$I,"&gt;52",Data!$I:$I,"&lt;=104"),
""))))</f>
        <v/>
      </c>
    </row>
    <row r="158" spans="1:16" x14ac:dyDescent="0.35">
      <c r="A158" s="8" t="str">
        <f>IFERROR(_xlfn.RANK.EQ(F158,$F$3:$F$150,0)+COUNTIF($F$3:F158,F158)-1,"")</f>
        <v/>
      </c>
      <c r="B158" s="8" t="str">
        <f>IFERROR(_xlfn.RANK.EQ(I158,$I$3:$I$150,0)+COUNTIF($I$3:I158,I158)-1,"")</f>
        <v/>
      </c>
      <c r="C158" s="8" t="str">
        <f>IFERROR(_xlfn.RANK.EQ(L158,$L$3:$L$150,0)+COUNTIF($L$3:L158,L158)-1,"")</f>
        <v/>
      </c>
      <c r="D158" s="8" t="str">
        <f>IFERROR(_xlfn.RANK.EQ(O158,$O$3:$O$150,0)+COUNTIF($O$3:O158,O158)-1,"")</f>
        <v/>
      </c>
      <c r="E158" t="str">
        <f xml:space="preserve">
IF('Pivot fields'!$B157="(blank)","",
IF('Sales Volume'!$B$6="Customer Name",IF(NOT(OR('Pivot fields'!$B157="(blank)",'Pivot fields'!$B157="")),'Pivot fields'!$B157,""),
IF('Sales Volume'!$B$6="Customer location",IF(NOT(OR('Pivot fields'!$D157="(blank)",'Pivot fields'!$D157="")),'Pivot fields'!$D157,""),
IF('Sales Volume'!$B$6="Product type",IF(NOT(OR('Pivot fields'!$F157="(blank)",'Pivot fields'!$F157="")),'Pivot fields'!$F157,""),
""))))</f>
        <v/>
      </c>
      <c r="F158" s="7" t="str">
        <f>IF($E158="","",
IF('Sales Volume'!$B$6="Customer name",SUMIFS(Data!$G:$G,Data!$B:$B,VOL!$E158,Data!$I:$I,1),
IF('Sales Volume'!$B$6="Customer location",SUMIFS(Data!$G:$G,Data!$C:$C,VOL!$E158,Data!$I:$I,1),
IF('Sales Volume'!$B$6="Product type",SUMIFS(Data!$G:$G,Data!$F:$F,VOL!$E158,Data!$I:$I,1),
""))))</f>
        <v/>
      </c>
      <c r="G158" s="7" t="str">
        <f>IF($E158="","",
IF('Sales Volume'!$B$6="Customer name",SUMIFS(Data!$G:$G,Data!$B:$B,VOL!$E158,Data!$I:$I,53),
IF('Sales Volume'!$B$6="Customer location",SUMIFS(Data!$G:$G,Data!$C:$C,VOL!$E158,Data!$I:$I,53),
IF('Sales Volume'!$B$6="Product type",SUMIFS(Data!$G:$G,Data!$F:$F,VOL!$E158,Data!$I:$I,53),
""))))</f>
        <v/>
      </c>
      <c r="I158" s="7" t="str">
        <f>IF($E158="","",
IF('Sales Volume'!$B$6="Customer name",SUMIFS(Data!$G:$G,Data!$B:$B,VOL!$E158,Data!$I:$I,"&gt;0",Data!$I:$I,"&lt;=4"),
IF('Sales Volume'!$B$6="Customer location",SUMIFS(Data!$G:$G,Data!$C:$C,VOL!$E158,Data!$I:$I,"&gt;0",Data!$I:$I,"&lt;=4"),
IF('Sales Volume'!$B$6="Product type",SUMIFS(Data!$G:$G,Data!$F:$F,VOL!$E158,Data!$I:$I,"&gt;0",Data!$I:$I,"&lt;=4"),
""))))</f>
        <v/>
      </c>
      <c r="J158" s="7" t="str">
        <f>IF($E158="","",
IF('Sales Volume'!$B$6="Customer name",SUMIFS(Data!$G:$G,Data!$B:$B,VOL!$E158,Data!$I:$I,"&gt;52",Data!$I:$I,"&lt;=56"),
IF('Sales Volume'!$B$6="Customer location",SUMIFS(Data!$G:$G,Data!$C:$C,VOL!$E158,Data!$I:$I,"&gt;52",Data!$I:$I,"&lt;=56"),
IF('Sales Volume'!$B$6="Product type",SUMIFS(Data!$G:$G,Data!$F:$F,VOL!$E158,Data!$I:$I,"&gt;52",Data!$I:$I,"&lt;=56"),
""))))</f>
        <v/>
      </c>
      <c r="L158" s="7" t="str">
        <f>IF($E158="","",
IF('Sales Volume'!$B$6="Customer name",SUMIFS(Data!$G:$G,Data!$B:$B,VOL!$E158,Data!$I:$I,"&gt;0",Data!$I:$I,"&lt;=13"),
IF('Sales Volume'!$B$6="Customer location",SUMIFS(Data!$G:$G,Data!$C:$C,VOL!$E158,Data!$I:$I,"&gt;0",Data!$I:$I,"&lt;=13"),
IF('Sales Volume'!$B$6="Product type",SUMIFS(Data!$G:$G,Data!$F:$F,VOL!$E158,Data!$I:$I,"&gt;0",Data!$I:$I,"&lt;=13"),
""))))</f>
        <v/>
      </c>
      <c r="M158" s="7" t="str">
        <f>IF($E158="","",
IF('Sales Volume'!$B$6="Customer name",SUMIFS(Data!$G:$G,Data!$B:$B,VOL!$E158,Data!$I:$I,"&gt;52",Data!$I:$I,"&lt;=65"),
IF('Sales Volume'!$B$6="Customer location",SUMIFS(Data!$G:$G,Data!$C:$C,VOL!$E158,Data!$I:$I,"&gt;52",Data!$I:$I,"&lt;=65"),
IF('Sales Volume'!$B$6="Product type",SUMIFS(Data!$G:$G,Data!$F:$F,VOL!$E158,Data!$I:$I,"&gt;52",Data!$I:$I,"&lt;=65"),
""))))</f>
        <v/>
      </c>
      <c r="O158" s="7" t="str">
        <f>IF($E158="","",
IF('Sales Volume'!$B$6="Customer name",SUMIFS(Data!$G:$G,Data!$B:$B,VOL!$E158,Data!$I:$I,"&gt;0",Data!$I:$I,"&lt;=52"),
IF('Sales Volume'!$B$6="Customer location",SUMIFS(Data!$G:$G,Data!$C:$C,VOL!$E158,Data!$I:$I,"&gt;0",Data!$I:$I,"&lt;=52"),
IF('Sales Volume'!$B$6="Product type",SUMIFS(Data!$G:$G,Data!$F:$F,VOL!$E158,Data!$I:$I,"&gt;0",Data!$I:$I,"&lt;=52"),
""))))</f>
        <v/>
      </c>
      <c r="P158" s="7" t="str">
        <f>IF($E158="","",
IF('Sales Volume'!$B$6="Customer name",SUMIFS(Data!$G:$G,Data!$B:$B,VOL!$E158,Data!$I:$I,"&gt;52",Data!$I:$I,"&lt;=104"),
IF('Sales Volume'!$B$6="Customer location",SUMIFS(Data!$G:$G,Data!$C:$C,VOL!$E158,Data!$I:$I,"&gt;52",Data!$I:$I,"&lt;=104"),
IF('Sales Volume'!$B$6="Product type",SUMIFS(Data!$G:$G,Data!$F:$F,VOL!$E158,Data!$I:$I,"&gt;52",Data!$I:$I,"&lt;=104"),
""))))</f>
        <v/>
      </c>
    </row>
    <row r="159" spans="1:16" x14ac:dyDescent="0.35">
      <c r="A159" s="8" t="str">
        <f>IFERROR(_xlfn.RANK.EQ(F159,$F$3:$F$150,0)+COUNTIF($F$3:F159,F159)-1,"")</f>
        <v/>
      </c>
      <c r="B159" s="8" t="str">
        <f>IFERROR(_xlfn.RANK.EQ(I159,$I$3:$I$150,0)+COUNTIF($I$3:I159,I159)-1,"")</f>
        <v/>
      </c>
      <c r="C159" s="8" t="str">
        <f>IFERROR(_xlfn.RANK.EQ(L159,$L$3:$L$150,0)+COUNTIF($L$3:L159,L159)-1,"")</f>
        <v/>
      </c>
      <c r="D159" s="8" t="str">
        <f>IFERROR(_xlfn.RANK.EQ(O159,$O$3:$O$150,0)+COUNTIF($O$3:O159,O159)-1,"")</f>
        <v/>
      </c>
      <c r="E159" t="str">
        <f xml:space="preserve">
IF('Pivot fields'!$B158="(blank)","",
IF('Sales Volume'!$B$6="Customer Name",IF(NOT(OR('Pivot fields'!$B158="(blank)",'Pivot fields'!$B158="")),'Pivot fields'!$B158,""),
IF('Sales Volume'!$B$6="Customer location",IF(NOT(OR('Pivot fields'!$D158="(blank)",'Pivot fields'!$D158="")),'Pivot fields'!$D158,""),
IF('Sales Volume'!$B$6="Product type",IF(NOT(OR('Pivot fields'!$F158="(blank)",'Pivot fields'!$F158="")),'Pivot fields'!$F158,""),
""))))</f>
        <v/>
      </c>
      <c r="F159" s="7" t="str">
        <f>IF($E159="","",
IF('Sales Volume'!$B$6="Customer name",SUMIFS(Data!$G:$G,Data!$B:$B,VOL!$E159,Data!$I:$I,1),
IF('Sales Volume'!$B$6="Customer location",SUMIFS(Data!$G:$G,Data!$C:$C,VOL!$E159,Data!$I:$I,1),
IF('Sales Volume'!$B$6="Product type",SUMIFS(Data!$G:$G,Data!$F:$F,VOL!$E159,Data!$I:$I,1),
""))))</f>
        <v/>
      </c>
      <c r="G159" s="7" t="str">
        <f>IF($E159="","",
IF('Sales Volume'!$B$6="Customer name",SUMIFS(Data!$G:$G,Data!$B:$B,VOL!$E159,Data!$I:$I,53),
IF('Sales Volume'!$B$6="Customer location",SUMIFS(Data!$G:$G,Data!$C:$C,VOL!$E159,Data!$I:$I,53),
IF('Sales Volume'!$B$6="Product type",SUMIFS(Data!$G:$G,Data!$F:$F,VOL!$E159,Data!$I:$I,53),
""))))</f>
        <v/>
      </c>
      <c r="I159" s="7" t="str">
        <f>IF($E159="","",
IF('Sales Volume'!$B$6="Customer name",SUMIFS(Data!$G:$G,Data!$B:$B,VOL!$E159,Data!$I:$I,"&gt;0",Data!$I:$I,"&lt;=4"),
IF('Sales Volume'!$B$6="Customer location",SUMIFS(Data!$G:$G,Data!$C:$C,VOL!$E159,Data!$I:$I,"&gt;0",Data!$I:$I,"&lt;=4"),
IF('Sales Volume'!$B$6="Product type",SUMIFS(Data!$G:$G,Data!$F:$F,VOL!$E159,Data!$I:$I,"&gt;0",Data!$I:$I,"&lt;=4"),
""))))</f>
        <v/>
      </c>
      <c r="J159" s="7" t="str">
        <f>IF($E159="","",
IF('Sales Volume'!$B$6="Customer name",SUMIFS(Data!$G:$G,Data!$B:$B,VOL!$E159,Data!$I:$I,"&gt;52",Data!$I:$I,"&lt;=56"),
IF('Sales Volume'!$B$6="Customer location",SUMIFS(Data!$G:$G,Data!$C:$C,VOL!$E159,Data!$I:$I,"&gt;52",Data!$I:$I,"&lt;=56"),
IF('Sales Volume'!$B$6="Product type",SUMIFS(Data!$G:$G,Data!$F:$F,VOL!$E159,Data!$I:$I,"&gt;52",Data!$I:$I,"&lt;=56"),
""))))</f>
        <v/>
      </c>
      <c r="L159" s="7" t="str">
        <f>IF($E159="","",
IF('Sales Volume'!$B$6="Customer name",SUMIFS(Data!$G:$G,Data!$B:$B,VOL!$E159,Data!$I:$I,"&gt;0",Data!$I:$I,"&lt;=13"),
IF('Sales Volume'!$B$6="Customer location",SUMIFS(Data!$G:$G,Data!$C:$C,VOL!$E159,Data!$I:$I,"&gt;0",Data!$I:$I,"&lt;=13"),
IF('Sales Volume'!$B$6="Product type",SUMIFS(Data!$G:$G,Data!$F:$F,VOL!$E159,Data!$I:$I,"&gt;0",Data!$I:$I,"&lt;=13"),
""))))</f>
        <v/>
      </c>
      <c r="M159" s="7" t="str">
        <f>IF($E159="","",
IF('Sales Volume'!$B$6="Customer name",SUMIFS(Data!$G:$G,Data!$B:$B,VOL!$E159,Data!$I:$I,"&gt;52",Data!$I:$I,"&lt;=65"),
IF('Sales Volume'!$B$6="Customer location",SUMIFS(Data!$G:$G,Data!$C:$C,VOL!$E159,Data!$I:$I,"&gt;52",Data!$I:$I,"&lt;=65"),
IF('Sales Volume'!$B$6="Product type",SUMIFS(Data!$G:$G,Data!$F:$F,VOL!$E159,Data!$I:$I,"&gt;52",Data!$I:$I,"&lt;=65"),
""))))</f>
        <v/>
      </c>
      <c r="O159" s="7" t="str">
        <f>IF($E159="","",
IF('Sales Volume'!$B$6="Customer name",SUMIFS(Data!$G:$G,Data!$B:$B,VOL!$E159,Data!$I:$I,"&gt;0",Data!$I:$I,"&lt;=52"),
IF('Sales Volume'!$B$6="Customer location",SUMIFS(Data!$G:$G,Data!$C:$C,VOL!$E159,Data!$I:$I,"&gt;0",Data!$I:$I,"&lt;=52"),
IF('Sales Volume'!$B$6="Product type",SUMIFS(Data!$G:$G,Data!$F:$F,VOL!$E159,Data!$I:$I,"&gt;0",Data!$I:$I,"&lt;=52"),
""))))</f>
        <v/>
      </c>
      <c r="P159" s="7" t="str">
        <f>IF($E159="","",
IF('Sales Volume'!$B$6="Customer name",SUMIFS(Data!$G:$G,Data!$B:$B,VOL!$E159,Data!$I:$I,"&gt;52",Data!$I:$I,"&lt;=104"),
IF('Sales Volume'!$B$6="Customer location",SUMIFS(Data!$G:$G,Data!$C:$C,VOL!$E159,Data!$I:$I,"&gt;52",Data!$I:$I,"&lt;=104"),
IF('Sales Volume'!$B$6="Product type",SUMIFS(Data!$G:$G,Data!$F:$F,VOL!$E159,Data!$I:$I,"&gt;52",Data!$I:$I,"&lt;=104"),
""))))</f>
        <v/>
      </c>
    </row>
    <row r="160" spans="1:16" x14ac:dyDescent="0.35">
      <c r="A160" s="8" t="str">
        <f>IFERROR(_xlfn.RANK.EQ(F160,$F$3:$F$150,0)+COUNTIF($F$3:F160,F160)-1,"")</f>
        <v/>
      </c>
      <c r="B160" s="8" t="str">
        <f>IFERROR(_xlfn.RANK.EQ(I160,$I$3:$I$150,0)+COUNTIF($I$3:I160,I160)-1,"")</f>
        <v/>
      </c>
      <c r="C160" s="8" t="str">
        <f>IFERROR(_xlfn.RANK.EQ(L160,$L$3:$L$150,0)+COUNTIF($L$3:L160,L160)-1,"")</f>
        <v/>
      </c>
      <c r="D160" s="8" t="str">
        <f>IFERROR(_xlfn.RANK.EQ(O160,$O$3:$O$150,0)+COUNTIF($O$3:O160,O160)-1,"")</f>
        <v/>
      </c>
      <c r="E160" t="str">
        <f xml:space="preserve">
IF('Pivot fields'!$B159="(blank)","",
IF('Sales Volume'!$B$6="Customer Name",IF(NOT(OR('Pivot fields'!$B159="(blank)",'Pivot fields'!$B159="")),'Pivot fields'!$B159,""),
IF('Sales Volume'!$B$6="Customer location",IF(NOT(OR('Pivot fields'!$D159="(blank)",'Pivot fields'!$D159="")),'Pivot fields'!$D159,""),
IF('Sales Volume'!$B$6="Product type",IF(NOT(OR('Pivot fields'!$F159="(blank)",'Pivot fields'!$F159="")),'Pivot fields'!$F159,""),
""))))</f>
        <v/>
      </c>
      <c r="F160" s="7" t="str">
        <f>IF($E160="","",
IF('Sales Volume'!$B$6="Customer name",SUMIFS(Data!$G:$G,Data!$B:$B,VOL!$E160,Data!$I:$I,1),
IF('Sales Volume'!$B$6="Customer location",SUMIFS(Data!$G:$G,Data!$C:$C,VOL!$E160,Data!$I:$I,1),
IF('Sales Volume'!$B$6="Product type",SUMIFS(Data!$G:$G,Data!$F:$F,VOL!$E160,Data!$I:$I,1),
""))))</f>
        <v/>
      </c>
      <c r="G160" s="7" t="str">
        <f>IF($E160="","",
IF('Sales Volume'!$B$6="Customer name",SUMIFS(Data!$G:$G,Data!$B:$B,VOL!$E160,Data!$I:$I,53),
IF('Sales Volume'!$B$6="Customer location",SUMIFS(Data!$G:$G,Data!$C:$C,VOL!$E160,Data!$I:$I,53),
IF('Sales Volume'!$B$6="Product type",SUMIFS(Data!$G:$G,Data!$F:$F,VOL!$E160,Data!$I:$I,53),
""))))</f>
        <v/>
      </c>
      <c r="I160" s="7" t="str">
        <f>IF($E160="","",
IF('Sales Volume'!$B$6="Customer name",SUMIFS(Data!$G:$G,Data!$B:$B,VOL!$E160,Data!$I:$I,"&gt;0",Data!$I:$I,"&lt;=4"),
IF('Sales Volume'!$B$6="Customer location",SUMIFS(Data!$G:$G,Data!$C:$C,VOL!$E160,Data!$I:$I,"&gt;0",Data!$I:$I,"&lt;=4"),
IF('Sales Volume'!$B$6="Product type",SUMIFS(Data!$G:$G,Data!$F:$F,VOL!$E160,Data!$I:$I,"&gt;0",Data!$I:$I,"&lt;=4"),
""))))</f>
        <v/>
      </c>
      <c r="J160" s="7" t="str">
        <f>IF($E160="","",
IF('Sales Volume'!$B$6="Customer name",SUMIFS(Data!$G:$G,Data!$B:$B,VOL!$E160,Data!$I:$I,"&gt;52",Data!$I:$I,"&lt;=56"),
IF('Sales Volume'!$B$6="Customer location",SUMIFS(Data!$G:$G,Data!$C:$C,VOL!$E160,Data!$I:$I,"&gt;52",Data!$I:$I,"&lt;=56"),
IF('Sales Volume'!$B$6="Product type",SUMIFS(Data!$G:$G,Data!$F:$F,VOL!$E160,Data!$I:$I,"&gt;52",Data!$I:$I,"&lt;=56"),
""))))</f>
        <v/>
      </c>
      <c r="L160" s="7" t="str">
        <f>IF($E160="","",
IF('Sales Volume'!$B$6="Customer name",SUMIFS(Data!$G:$G,Data!$B:$B,VOL!$E160,Data!$I:$I,"&gt;0",Data!$I:$I,"&lt;=13"),
IF('Sales Volume'!$B$6="Customer location",SUMIFS(Data!$G:$G,Data!$C:$C,VOL!$E160,Data!$I:$I,"&gt;0",Data!$I:$I,"&lt;=13"),
IF('Sales Volume'!$B$6="Product type",SUMIFS(Data!$G:$G,Data!$F:$F,VOL!$E160,Data!$I:$I,"&gt;0",Data!$I:$I,"&lt;=13"),
""))))</f>
        <v/>
      </c>
      <c r="M160" s="7" t="str">
        <f>IF($E160="","",
IF('Sales Volume'!$B$6="Customer name",SUMIFS(Data!$G:$G,Data!$B:$B,VOL!$E160,Data!$I:$I,"&gt;52",Data!$I:$I,"&lt;=65"),
IF('Sales Volume'!$B$6="Customer location",SUMIFS(Data!$G:$G,Data!$C:$C,VOL!$E160,Data!$I:$I,"&gt;52",Data!$I:$I,"&lt;=65"),
IF('Sales Volume'!$B$6="Product type",SUMIFS(Data!$G:$G,Data!$F:$F,VOL!$E160,Data!$I:$I,"&gt;52",Data!$I:$I,"&lt;=65"),
""))))</f>
        <v/>
      </c>
      <c r="O160" s="7" t="str">
        <f>IF($E160="","",
IF('Sales Volume'!$B$6="Customer name",SUMIFS(Data!$G:$G,Data!$B:$B,VOL!$E160,Data!$I:$I,"&gt;0",Data!$I:$I,"&lt;=52"),
IF('Sales Volume'!$B$6="Customer location",SUMIFS(Data!$G:$G,Data!$C:$C,VOL!$E160,Data!$I:$I,"&gt;0",Data!$I:$I,"&lt;=52"),
IF('Sales Volume'!$B$6="Product type",SUMIFS(Data!$G:$G,Data!$F:$F,VOL!$E160,Data!$I:$I,"&gt;0",Data!$I:$I,"&lt;=52"),
""))))</f>
        <v/>
      </c>
      <c r="P160" s="7" t="str">
        <f>IF($E160="","",
IF('Sales Volume'!$B$6="Customer name",SUMIFS(Data!$G:$G,Data!$B:$B,VOL!$E160,Data!$I:$I,"&gt;52",Data!$I:$I,"&lt;=104"),
IF('Sales Volume'!$B$6="Customer location",SUMIFS(Data!$G:$G,Data!$C:$C,VOL!$E160,Data!$I:$I,"&gt;52",Data!$I:$I,"&lt;=104"),
IF('Sales Volume'!$B$6="Product type",SUMIFS(Data!$G:$G,Data!$F:$F,VOL!$E160,Data!$I:$I,"&gt;52",Data!$I:$I,"&lt;=104"),
""))))</f>
        <v/>
      </c>
    </row>
    <row r="161" spans="1:16" x14ac:dyDescent="0.35">
      <c r="A161" s="8" t="str">
        <f>IFERROR(_xlfn.RANK.EQ(F161,$F$3:$F$150,0)+COUNTIF($F$3:F161,F161)-1,"")</f>
        <v/>
      </c>
      <c r="B161" s="8" t="str">
        <f>IFERROR(_xlfn.RANK.EQ(I161,$I$3:$I$150,0)+COUNTIF($I$3:I161,I161)-1,"")</f>
        <v/>
      </c>
      <c r="C161" s="8" t="str">
        <f>IFERROR(_xlfn.RANK.EQ(L161,$L$3:$L$150,0)+COUNTIF($L$3:L161,L161)-1,"")</f>
        <v/>
      </c>
      <c r="D161" s="8" t="str">
        <f>IFERROR(_xlfn.RANK.EQ(O161,$O$3:$O$150,0)+COUNTIF($O$3:O161,O161)-1,"")</f>
        <v/>
      </c>
      <c r="E161" t="str">
        <f xml:space="preserve">
IF('Pivot fields'!$B160="(blank)","",
IF('Sales Volume'!$B$6="Customer Name",IF(NOT(OR('Pivot fields'!$B160="(blank)",'Pivot fields'!$B160="")),'Pivot fields'!$B160,""),
IF('Sales Volume'!$B$6="Customer location",IF(NOT(OR('Pivot fields'!$D160="(blank)",'Pivot fields'!$D160="")),'Pivot fields'!$D160,""),
IF('Sales Volume'!$B$6="Product type",IF(NOT(OR('Pivot fields'!$F160="(blank)",'Pivot fields'!$F160="")),'Pivot fields'!$F160,""),
""))))</f>
        <v/>
      </c>
      <c r="F161" s="7" t="str">
        <f>IF($E161="","",
IF('Sales Volume'!$B$6="Customer name",SUMIFS(Data!$G:$G,Data!$B:$B,VOL!$E161,Data!$I:$I,1),
IF('Sales Volume'!$B$6="Customer location",SUMIFS(Data!$G:$G,Data!$C:$C,VOL!$E161,Data!$I:$I,1),
IF('Sales Volume'!$B$6="Product type",SUMIFS(Data!$G:$G,Data!$F:$F,VOL!$E161,Data!$I:$I,1),
""))))</f>
        <v/>
      </c>
      <c r="G161" s="7" t="str">
        <f>IF($E161="","",
IF('Sales Volume'!$B$6="Customer name",SUMIFS(Data!$G:$G,Data!$B:$B,VOL!$E161,Data!$I:$I,53),
IF('Sales Volume'!$B$6="Customer location",SUMIFS(Data!$G:$G,Data!$C:$C,VOL!$E161,Data!$I:$I,53),
IF('Sales Volume'!$B$6="Product type",SUMIFS(Data!$G:$G,Data!$F:$F,VOL!$E161,Data!$I:$I,53),
""))))</f>
        <v/>
      </c>
      <c r="I161" s="7" t="str">
        <f>IF($E161="","",
IF('Sales Volume'!$B$6="Customer name",SUMIFS(Data!$G:$G,Data!$B:$B,VOL!$E161,Data!$I:$I,"&gt;0",Data!$I:$I,"&lt;=4"),
IF('Sales Volume'!$B$6="Customer location",SUMIFS(Data!$G:$G,Data!$C:$C,VOL!$E161,Data!$I:$I,"&gt;0",Data!$I:$I,"&lt;=4"),
IF('Sales Volume'!$B$6="Product type",SUMIFS(Data!$G:$G,Data!$F:$F,VOL!$E161,Data!$I:$I,"&gt;0",Data!$I:$I,"&lt;=4"),
""))))</f>
        <v/>
      </c>
      <c r="J161" s="7" t="str">
        <f>IF($E161="","",
IF('Sales Volume'!$B$6="Customer name",SUMIFS(Data!$G:$G,Data!$B:$B,VOL!$E161,Data!$I:$I,"&gt;52",Data!$I:$I,"&lt;=56"),
IF('Sales Volume'!$B$6="Customer location",SUMIFS(Data!$G:$G,Data!$C:$C,VOL!$E161,Data!$I:$I,"&gt;52",Data!$I:$I,"&lt;=56"),
IF('Sales Volume'!$B$6="Product type",SUMIFS(Data!$G:$G,Data!$F:$F,VOL!$E161,Data!$I:$I,"&gt;52",Data!$I:$I,"&lt;=56"),
""))))</f>
        <v/>
      </c>
      <c r="L161" s="7" t="str">
        <f>IF($E161="","",
IF('Sales Volume'!$B$6="Customer name",SUMIFS(Data!$G:$G,Data!$B:$B,VOL!$E161,Data!$I:$I,"&gt;0",Data!$I:$I,"&lt;=13"),
IF('Sales Volume'!$B$6="Customer location",SUMIFS(Data!$G:$G,Data!$C:$C,VOL!$E161,Data!$I:$I,"&gt;0",Data!$I:$I,"&lt;=13"),
IF('Sales Volume'!$B$6="Product type",SUMIFS(Data!$G:$G,Data!$F:$F,VOL!$E161,Data!$I:$I,"&gt;0",Data!$I:$I,"&lt;=13"),
""))))</f>
        <v/>
      </c>
      <c r="M161" s="7" t="str">
        <f>IF($E161="","",
IF('Sales Volume'!$B$6="Customer name",SUMIFS(Data!$G:$G,Data!$B:$B,VOL!$E161,Data!$I:$I,"&gt;52",Data!$I:$I,"&lt;=65"),
IF('Sales Volume'!$B$6="Customer location",SUMIFS(Data!$G:$G,Data!$C:$C,VOL!$E161,Data!$I:$I,"&gt;52",Data!$I:$I,"&lt;=65"),
IF('Sales Volume'!$B$6="Product type",SUMIFS(Data!$G:$G,Data!$F:$F,VOL!$E161,Data!$I:$I,"&gt;52",Data!$I:$I,"&lt;=65"),
""))))</f>
        <v/>
      </c>
      <c r="O161" s="7" t="str">
        <f>IF($E161="","",
IF('Sales Volume'!$B$6="Customer name",SUMIFS(Data!$G:$G,Data!$B:$B,VOL!$E161,Data!$I:$I,"&gt;0",Data!$I:$I,"&lt;=52"),
IF('Sales Volume'!$B$6="Customer location",SUMIFS(Data!$G:$G,Data!$C:$C,VOL!$E161,Data!$I:$I,"&gt;0",Data!$I:$I,"&lt;=52"),
IF('Sales Volume'!$B$6="Product type",SUMIFS(Data!$G:$G,Data!$F:$F,VOL!$E161,Data!$I:$I,"&gt;0",Data!$I:$I,"&lt;=52"),
""))))</f>
        <v/>
      </c>
      <c r="P161" s="7" t="str">
        <f>IF($E161="","",
IF('Sales Volume'!$B$6="Customer name",SUMIFS(Data!$G:$G,Data!$B:$B,VOL!$E161,Data!$I:$I,"&gt;52",Data!$I:$I,"&lt;=104"),
IF('Sales Volume'!$B$6="Customer location",SUMIFS(Data!$G:$G,Data!$C:$C,VOL!$E161,Data!$I:$I,"&gt;52",Data!$I:$I,"&lt;=104"),
IF('Sales Volume'!$B$6="Product type",SUMIFS(Data!$G:$G,Data!$F:$F,VOL!$E161,Data!$I:$I,"&gt;52",Data!$I:$I,"&lt;=104"),
""))))</f>
        <v/>
      </c>
    </row>
    <row r="162" spans="1:16" x14ac:dyDescent="0.35">
      <c r="A162" s="8" t="str">
        <f>IFERROR(_xlfn.RANK.EQ(F162,$F$3:$F$150,0)+COUNTIF($F$3:F162,F162)-1,"")</f>
        <v/>
      </c>
      <c r="B162" s="8" t="str">
        <f>IFERROR(_xlfn.RANK.EQ(I162,$I$3:$I$150,0)+COUNTIF($I$3:I162,I162)-1,"")</f>
        <v/>
      </c>
      <c r="C162" s="8" t="str">
        <f>IFERROR(_xlfn.RANK.EQ(L162,$L$3:$L$150,0)+COUNTIF($L$3:L162,L162)-1,"")</f>
        <v/>
      </c>
      <c r="D162" s="8" t="str">
        <f>IFERROR(_xlfn.RANK.EQ(O162,$O$3:$O$150,0)+COUNTIF($O$3:O162,O162)-1,"")</f>
        <v/>
      </c>
      <c r="E162" t="str">
        <f xml:space="preserve">
IF('Pivot fields'!$B161="(blank)","",
IF('Sales Volume'!$B$6="Customer Name",IF(NOT(OR('Pivot fields'!$B161="(blank)",'Pivot fields'!$B161="")),'Pivot fields'!$B161,""),
IF('Sales Volume'!$B$6="Customer location",IF(NOT(OR('Pivot fields'!$D161="(blank)",'Pivot fields'!$D161="")),'Pivot fields'!$D161,""),
IF('Sales Volume'!$B$6="Product type",IF(NOT(OR('Pivot fields'!$F161="(blank)",'Pivot fields'!$F161="")),'Pivot fields'!$F161,""),
""))))</f>
        <v/>
      </c>
      <c r="F162" s="7" t="str">
        <f>IF($E162="","",
IF('Sales Volume'!$B$6="Customer name",SUMIFS(Data!$G:$G,Data!$B:$B,VOL!$E162,Data!$I:$I,1),
IF('Sales Volume'!$B$6="Customer location",SUMIFS(Data!$G:$G,Data!$C:$C,VOL!$E162,Data!$I:$I,1),
IF('Sales Volume'!$B$6="Product type",SUMIFS(Data!$G:$G,Data!$F:$F,VOL!$E162,Data!$I:$I,1),
""))))</f>
        <v/>
      </c>
      <c r="G162" s="7" t="str">
        <f>IF($E162="","",
IF('Sales Volume'!$B$6="Customer name",SUMIFS(Data!$G:$G,Data!$B:$B,VOL!$E162,Data!$I:$I,53),
IF('Sales Volume'!$B$6="Customer location",SUMIFS(Data!$G:$G,Data!$C:$C,VOL!$E162,Data!$I:$I,53),
IF('Sales Volume'!$B$6="Product type",SUMIFS(Data!$G:$G,Data!$F:$F,VOL!$E162,Data!$I:$I,53),
""))))</f>
        <v/>
      </c>
      <c r="I162" s="7" t="str">
        <f>IF($E162="","",
IF('Sales Volume'!$B$6="Customer name",SUMIFS(Data!$G:$G,Data!$B:$B,VOL!$E162,Data!$I:$I,"&gt;0",Data!$I:$I,"&lt;=4"),
IF('Sales Volume'!$B$6="Customer location",SUMIFS(Data!$G:$G,Data!$C:$C,VOL!$E162,Data!$I:$I,"&gt;0",Data!$I:$I,"&lt;=4"),
IF('Sales Volume'!$B$6="Product type",SUMIFS(Data!$G:$G,Data!$F:$F,VOL!$E162,Data!$I:$I,"&gt;0",Data!$I:$I,"&lt;=4"),
""))))</f>
        <v/>
      </c>
      <c r="J162" s="7" t="str">
        <f>IF($E162="","",
IF('Sales Volume'!$B$6="Customer name",SUMIFS(Data!$G:$G,Data!$B:$B,VOL!$E162,Data!$I:$I,"&gt;52",Data!$I:$I,"&lt;=56"),
IF('Sales Volume'!$B$6="Customer location",SUMIFS(Data!$G:$G,Data!$C:$C,VOL!$E162,Data!$I:$I,"&gt;52",Data!$I:$I,"&lt;=56"),
IF('Sales Volume'!$B$6="Product type",SUMIFS(Data!$G:$G,Data!$F:$F,VOL!$E162,Data!$I:$I,"&gt;52",Data!$I:$I,"&lt;=56"),
""))))</f>
        <v/>
      </c>
      <c r="L162" s="7" t="str">
        <f>IF($E162="","",
IF('Sales Volume'!$B$6="Customer name",SUMIFS(Data!$G:$G,Data!$B:$B,VOL!$E162,Data!$I:$I,"&gt;0",Data!$I:$I,"&lt;=13"),
IF('Sales Volume'!$B$6="Customer location",SUMIFS(Data!$G:$G,Data!$C:$C,VOL!$E162,Data!$I:$I,"&gt;0",Data!$I:$I,"&lt;=13"),
IF('Sales Volume'!$B$6="Product type",SUMIFS(Data!$G:$G,Data!$F:$F,VOL!$E162,Data!$I:$I,"&gt;0",Data!$I:$I,"&lt;=13"),
""))))</f>
        <v/>
      </c>
      <c r="M162" s="7" t="str">
        <f>IF($E162="","",
IF('Sales Volume'!$B$6="Customer name",SUMIFS(Data!$G:$G,Data!$B:$B,VOL!$E162,Data!$I:$I,"&gt;52",Data!$I:$I,"&lt;=65"),
IF('Sales Volume'!$B$6="Customer location",SUMIFS(Data!$G:$G,Data!$C:$C,VOL!$E162,Data!$I:$I,"&gt;52",Data!$I:$I,"&lt;=65"),
IF('Sales Volume'!$B$6="Product type",SUMIFS(Data!$G:$G,Data!$F:$F,VOL!$E162,Data!$I:$I,"&gt;52",Data!$I:$I,"&lt;=65"),
""))))</f>
        <v/>
      </c>
      <c r="O162" s="7" t="str">
        <f>IF($E162="","",
IF('Sales Volume'!$B$6="Customer name",SUMIFS(Data!$G:$G,Data!$B:$B,VOL!$E162,Data!$I:$I,"&gt;0",Data!$I:$I,"&lt;=52"),
IF('Sales Volume'!$B$6="Customer location",SUMIFS(Data!$G:$G,Data!$C:$C,VOL!$E162,Data!$I:$I,"&gt;0",Data!$I:$I,"&lt;=52"),
IF('Sales Volume'!$B$6="Product type",SUMIFS(Data!$G:$G,Data!$F:$F,VOL!$E162,Data!$I:$I,"&gt;0",Data!$I:$I,"&lt;=52"),
""))))</f>
        <v/>
      </c>
      <c r="P162" s="7" t="str">
        <f>IF($E162="","",
IF('Sales Volume'!$B$6="Customer name",SUMIFS(Data!$G:$G,Data!$B:$B,VOL!$E162,Data!$I:$I,"&gt;52",Data!$I:$I,"&lt;=104"),
IF('Sales Volume'!$B$6="Customer location",SUMIFS(Data!$G:$G,Data!$C:$C,VOL!$E162,Data!$I:$I,"&gt;52",Data!$I:$I,"&lt;=104"),
IF('Sales Volume'!$B$6="Product type",SUMIFS(Data!$G:$G,Data!$F:$F,VOL!$E162,Data!$I:$I,"&gt;52",Data!$I:$I,"&lt;=104"),
""))))</f>
        <v/>
      </c>
    </row>
    <row r="163" spans="1:16" x14ac:dyDescent="0.35">
      <c r="A163" s="8" t="str">
        <f>IFERROR(_xlfn.RANK.EQ(F163,$F$3:$F$150,0)+COUNTIF($F$3:F163,F163)-1,"")</f>
        <v/>
      </c>
      <c r="B163" s="8" t="str">
        <f>IFERROR(_xlfn.RANK.EQ(I163,$I$3:$I$150,0)+COUNTIF($I$3:I163,I163)-1,"")</f>
        <v/>
      </c>
      <c r="C163" s="8" t="str">
        <f>IFERROR(_xlfn.RANK.EQ(L163,$L$3:$L$150,0)+COUNTIF($L$3:L163,L163)-1,"")</f>
        <v/>
      </c>
      <c r="D163" s="8" t="str">
        <f>IFERROR(_xlfn.RANK.EQ(O163,$O$3:$O$150,0)+COUNTIF($O$3:O163,O163)-1,"")</f>
        <v/>
      </c>
      <c r="E163" t="str">
        <f xml:space="preserve">
IF('Pivot fields'!$B162="(blank)","",
IF('Sales Volume'!$B$6="Customer Name",IF(NOT(OR('Pivot fields'!$B162="(blank)",'Pivot fields'!$B162="")),'Pivot fields'!$B162,""),
IF('Sales Volume'!$B$6="Customer location",IF(NOT(OR('Pivot fields'!$D162="(blank)",'Pivot fields'!$D162="")),'Pivot fields'!$D162,""),
IF('Sales Volume'!$B$6="Product type",IF(NOT(OR('Pivot fields'!$F162="(blank)",'Pivot fields'!$F162="")),'Pivot fields'!$F162,""),
""))))</f>
        <v/>
      </c>
      <c r="F163" s="7" t="str">
        <f>IF($E163="","",
IF('Sales Volume'!$B$6="Customer name",SUMIFS(Data!$G:$G,Data!$B:$B,VOL!$E163,Data!$I:$I,1),
IF('Sales Volume'!$B$6="Customer location",SUMIFS(Data!$G:$G,Data!$C:$C,VOL!$E163,Data!$I:$I,1),
IF('Sales Volume'!$B$6="Product type",SUMIFS(Data!$G:$G,Data!$F:$F,VOL!$E163,Data!$I:$I,1),
""))))</f>
        <v/>
      </c>
      <c r="G163" s="7" t="str">
        <f>IF($E163="","",
IF('Sales Volume'!$B$6="Customer name",SUMIFS(Data!$G:$G,Data!$B:$B,VOL!$E163,Data!$I:$I,53),
IF('Sales Volume'!$B$6="Customer location",SUMIFS(Data!$G:$G,Data!$C:$C,VOL!$E163,Data!$I:$I,53),
IF('Sales Volume'!$B$6="Product type",SUMIFS(Data!$G:$G,Data!$F:$F,VOL!$E163,Data!$I:$I,53),
""))))</f>
        <v/>
      </c>
      <c r="I163" s="7" t="str">
        <f>IF($E163="","",
IF('Sales Volume'!$B$6="Customer name",SUMIFS(Data!$G:$G,Data!$B:$B,VOL!$E163,Data!$I:$I,"&gt;0",Data!$I:$I,"&lt;=4"),
IF('Sales Volume'!$B$6="Customer location",SUMIFS(Data!$G:$G,Data!$C:$C,VOL!$E163,Data!$I:$I,"&gt;0",Data!$I:$I,"&lt;=4"),
IF('Sales Volume'!$B$6="Product type",SUMIFS(Data!$G:$G,Data!$F:$F,VOL!$E163,Data!$I:$I,"&gt;0",Data!$I:$I,"&lt;=4"),
""))))</f>
        <v/>
      </c>
      <c r="J163" s="7" t="str">
        <f>IF($E163="","",
IF('Sales Volume'!$B$6="Customer name",SUMIFS(Data!$G:$G,Data!$B:$B,VOL!$E163,Data!$I:$I,"&gt;52",Data!$I:$I,"&lt;=56"),
IF('Sales Volume'!$B$6="Customer location",SUMIFS(Data!$G:$G,Data!$C:$C,VOL!$E163,Data!$I:$I,"&gt;52",Data!$I:$I,"&lt;=56"),
IF('Sales Volume'!$B$6="Product type",SUMIFS(Data!$G:$G,Data!$F:$F,VOL!$E163,Data!$I:$I,"&gt;52",Data!$I:$I,"&lt;=56"),
""))))</f>
        <v/>
      </c>
      <c r="L163" s="7" t="str">
        <f>IF($E163="","",
IF('Sales Volume'!$B$6="Customer name",SUMIFS(Data!$G:$G,Data!$B:$B,VOL!$E163,Data!$I:$I,"&gt;0",Data!$I:$I,"&lt;=13"),
IF('Sales Volume'!$B$6="Customer location",SUMIFS(Data!$G:$G,Data!$C:$C,VOL!$E163,Data!$I:$I,"&gt;0",Data!$I:$I,"&lt;=13"),
IF('Sales Volume'!$B$6="Product type",SUMIFS(Data!$G:$G,Data!$F:$F,VOL!$E163,Data!$I:$I,"&gt;0",Data!$I:$I,"&lt;=13"),
""))))</f>
        <v/>
      </c>
      <c r="M163" s="7" t="str">
        <f>IF($E163="","",
IF('Sales Volume'!$B$6="Customer name",SUMIFS(Data!$G:$G,Data!$B:$B,VOL!$E163,Data!$I:$I,"&gt;52",Data!$I:$I,"&lt;=65"),
IF('Sales Volume'!$B$6="Customer location",SUMIFS(Data!$G:$G,Data!$C:$C,VOL!$E163,Data!$I:$I,"&gt;52",Data!$I:$I,"&lt;=65"),
IF('Sales Volume'!$B$6="Product type",SUMIFS(Data!$G:$G,Data!$F:$F,VOL!$E163,Data!$I:$I,"&gt;52",Data!$I:$I,"&lt;=65"),
""))))</f>
        <v/>
      </c>
      <c r="O163" s="7" t="str">
        <f>IF($E163="","",
IF('Sales Volume'!$B$6="Customer name",SUMIFS(Data!$G:$G,Data!$B:$B,VOL!$E163,Data!$I:$I,"&gt;0",Data!$I:$I,"&lt;=52"),
IF('Sales Volume'!$B$6="Customer location",SUMIFS(Data!$G:$G,Data!$C:$C,VOL!$E163,Data!$I:$I,"&gt;0",Data!$I:$I,"&lt;=52"),
IF('Sales Volume'!$B$6="Product type",SUMIFS(Data!$G:$G,Data!$F:$F,VOL!$E163,Data!$I:$I,"&gt;0",Data!$I:$I,"&lt;=52"),
""))))</f>
        <v/>
      </c>
      <c r="P163" s="7" t="str">
        <f>IF($E163="","",
IF('Sales Volume'!$B$6="Customer name",SUMIFS(Data!$G:$G,Data!$B:$B,VOL!$E163,Data!$I:$I,"&gt;52",Data!$I:$I,"&lt;=104"),
IF('Sales Volume'!$B$6="Customer location",SUMIFS(Data!$G:$G,Data!$C:$C,VOL!$E163,Data!$I:$I,"&gt;52",Data!$I:$I,"&lt;=104"),
IF('Sales Volume'!$B$6="Product type",SUMIFS(Data!$G:$G,Data!$F:$F,VOL!$E163,Data!$I:$I,"&gt;52",Data!$I:$I,"&lt;=104"),
""))))</f>
        <v/>
      </c>
    </row>
    <row r="164" spans="1:16" x14ac:dyDescent="0.35">
      <c r="A164" s="8" t="str">
        <f>IFERROR(_xlfn.RANK.EQ(F164,$F$3:$F$150,0)+COUNTIF($F$3:F164,F164)-1,"")</f>
        <v/>
      </c>
      <c r="B164" s="8" t="str">
        <f>IFERROR(_xlfn.RANK.EQ(I164,$I$3:$I$150,0)+COUNTIF($I$3:I164,I164)-1,"")</f>
        <v/>
      </c>
      <c r="C164" s="8" t="str">
        <f>IFERROR(_xlfn.RANK.EQ(L164,$L$3:$L$150,0)+COUNTIF($L$3:L164,L164)-1,"")</f>
        <v/>
      </c>
      <c r="D164" s="8" t="str">
        <f>IFERROR(_xlfn.RANK.EQ(O164,$O$3:$O$150,0)+COUNTIF($O$3:O164,O164)-1,"")</f>
        <v/>
      </c>
      <c r="E164" t="str">
        <f xml:space="preserve">
IF('Pivot fields'!$B163="(blank)","",
IF('Sales Volume'!$B$6="Customer Name",IF(NOT(OR('Pivot fields'!$B163="(blank)",'Pivot fields'!$B163="")),'Pivot fields'!$B163,""),
IF('Sales Volume'!$B$6="Customer location",IF(NOT(OR('Pivot fields'!$D163="(blank)",'Pivot fields'!$D163="")),'Pivot fields'!$D163,""),
IF('Sales Volume'!$B$6="Product type",IF(NOT(OR('Pivot fields'!$F163="(blank)",'Pivot fields'!$F163="")),'Pivot fields'!$F163,""),
""))))</f>
        <v/>
      </c>
      <c r="F164" s="7" t="str">
        <f>IF($E164="","",
IF('Sales Volume'!$B$6="Customer name",SUMIFS(Data!$G:$G,Data!$B:$B,VOL!$E164,Data!$I:$I,1),
IF('Sales Volume'!$B$6="Customer location",SUMIFS(Data!$G:$G,Data!$C:$C,VOL!$E164,Data!$I:$I,1),
IF('Sales Volume'!$B$6="Product type",SUMIFS(Data!$G:$G,Data!$F:$F,VOL!$E164,Data!$I:$I,1),
""))))</f>
        <v/>
      </c>
      <c r="G164" s="7" t="str">
        <f>IF($E164="","",
IF('Sales Volume'!$B$6="Customer name",SUMIFS(Data!$G:$G,Data!$B:$B,VOL!$E164,Data!$I:$I,53),
IF('Sales Volume'!$B$6="Customer location",SUMIFS(Data!$G:$G,Data!$C:$C,VOL!$E164,Data!$I:$I,53),
IF('Sales Volume'!$B$6="Product type",SUMIFS(Data!$G:$G,Data!$F:$F,VOL!$E164,Data!$I:$I,53),
""))))</f>
        <v/>
      </c>
      <c r="I164" s="7" t="str">
        <f>IF($E164="","",
IF('Sales Volume'!$B$6="Customer name",SUMIFS(Data!$G:$G,Data!$B:$B,VOL!$E164,Data!$I:$I,"&gt;0",Data!$I:$I,"&lt;=4"),
IF('Sales Volume'!$B$6="Customer location",SUMIFS(Data!$G:$G,Data!$C:$C,VOL!$E164,Data!$I:$I,"&gt;0",Data!$I:$I,"&lt;=4"),
IF('Sales Volume'!$B$6="Product type",SUMIFS(Data!$G:$G,Data!$F:$F,VOL!$E164,Data!$I:$I,"&gt;0",Data!$I:$I,"&lt;=4"),
""))))</f>
        <v/>
      </c>
      <c r="J164" s="7" t="str">
        <f>IF($E164="","",
IF('Sales Volume'!$B$6="Customer name",SUMIFS(Data!$G:$G,Data!$B:$B,VOL!$E164,Data!$I:$I,"&gt;52",Data!$I:$I,"&lt;=56"),
IF('Sales Volume'!$B$6="Customer location",SUMIFS(Data!$G:$G,Data!$C:$C,VOL!$E164,Data!$I:$I,"&gt;52",Data!$I:$I,"&lt;=56"),
IF('Sales Volume'!$B$6="Product type",SUMIFS(Data!$G:$G,Data!$F:$F,VOL!$E164,Data!$I:$I,"&gt;52",Data!$I:$I,"&lt;=56"),
""))))</f>
        <v/>
      </c>
      <c r="L164" s="7" t="str">
        <f>IF($E164="","",
IF('Sales Volume'!$B$6="Customer name",SUMIFS(Data!$G:$G,Data!$B:$B,VOL!$E164,Data!$I:$I,"&gt;0",Data!$I:$I,"&lt;=13"),
IF('Sales Volume'!$B$6="Customer location",SUMIFS(Data!$G:$G,Data!$C:$C,VOL!$E164,Data!$I:$I,"&gt;0",Data!$I:$I,"&lt;=13"),
IF('Sales Volume'!$B$6="Product type",SUMIFS(Data!$G:$G,Data!$F:$F,VOL!$E164,Data!$I:$I,"&gt;0",Data!$I:$I,"&lt;=13"),
""))))</f>
        <v/>
      </c>
      <c r="M164" s="7" t="str">
        <f>IF($E164="","",
IF('Sales Volume'!$B$6="Customer name",SUMIFS(Data!$G:$G,Data!$B:$B,VOL!$E164,Data!$I:$I,"&gt;52",Data!$I:$I,"&lt;=65"),
IF('Sales Volume'!$B$6="Customer location",SUMIFS(Data!$G:$G,Data!$C:$C,VOL!$E164,Data!$I:$I,"&gt;52",Data!$I:$I,"&lt;=65"),
IF('Sales Volume'!$B$6="Product type",SUMIFS(Data!$G:$G,Data!$F:$F,VOL!$E164,Data!$I:$I,"&gt;52",Data!$I:$I,"&lt;=65"),
""))))</f>
        <v/>
      </c>
      <c r="O164" s="7" t="str">
        <f>IF($E164="","",
IF('Sales Volume'!$B$6="Customer name",SUMIFS(Data!$G:$G,Data!$B:$B,VOL!$E164,Data!$I:$I,"&gt;0",Data!$I:$I,"&lt;=52"),
IF('Sales Volume'!$B$6="Customer location",SUMIFS(Data!$G:$G,Data!$C:$C,VOL!$E164,Data!$I:$I,"&gt;0",Data!$I:$I,"&lt;=52"),
IF('Sales Volume'!$B$6="Product type",SUMIFS(Data!$G:$G,Data!$F:$F,VOL!$E164,Data!$I:$I,"&gt;0",Data!$I:$I,"&lt;=52"),
""))))</f>
        <v/>
      </c>
      <c r="P164" s="7" t="str">
        <f>IF($E164="","",
IF('Sales Volume'!$B$6="Customer name",SUMIFS(Data!$G:$G,Data!$B:$B,VOL!$E164,Data!$I:$I,"&gt;52",Data!$I:$I,"&lt;=104"),
IF('Sales Volume'!$B$6="Customer location",SUMIFS(Data!$G:$G,Data!$C:$C,VOL!$E164,Data!$I:$I,"&gt;52",Data!$I:$I,"&lt;=104"),
IF('Sales Volume'!$B$6="Product type",SUMIFS(Data!$G:$G,Data!$F:$F,VOL!$E164,Data!$I:$I,"&gt;52",Data!$I:$I,"&lt;=104"),
""))))</f>
        <v/>
      </c>
    </row>
    <row r="165" spans="1:16" x14ac:dyDescent="0.35">
      <c r="A165" s="8" t="str">
        <f>IFERROR(_xlfn.RANK.EQ(F165,$F$3:$F$150,0)+COUNTIF($F$3:F165,F165)-1,"")</f>
        <v/>
      </c>
      <c r="B165" s="8" t="str">
        <f>IFERROR(_xlfn.RANK.EQ(I165,$I$3:$I$150,0)+COUNTIF($I$3:I165,I165)-1,"")</f>
        <v/>
      </c>
      <c r="C165" s="8" t="str">
        <f>IFERROR(_xlfn.RANK.EQ(L165,$L$3:$L$150,0)+COUNTIF($L$3:L165,L165)-1,"")</f>
        <v/>
      </c>
      <c r="D165" s="8" t="str">
        <f>IFERROR(_xlfn.RANK.EQ(O165,$O$3:$O$150,0)+COUNTIF($O$3:O165,O165)-1,"")</f>
        <v/>
      </c>
      <c r="E165" t="str">
        <f xml:space="preserve">
IF('Pivot fields'!$B164="(blank)","",
IF('Sales Volume'!$B$6="Customer Name",IF(NOT(OR('Pivot fields'!$B164="(blank)",'Pivot fields'!$B164="")),'Pivot fields'!$B164,""),
IF('Sales Volume'!$B$6="Customer location",IF(NOT(OR('Pivot fields'!$D164="(blank)",'Pivot fields'!$D164="")),'Pivot fields'!$D164,""),
IF('Sales Volume'!$B$6="Product type",IF(NOT(OR('Pivot fields'!$F164="(blank)",'Pivot fields'!$F164="")),'Pivot fields'!$F164,""),
""))))</f>
        <v/>
      </c>
      <c r="F165" s="7" t="str">
        <f>IF($E165="","",
IF('Sales Volume'!$B$6="Customer name",SUMIFS(Data!$G:$G,Data!$B:$B,VOL!$E165,Data!$I:$I,1),
IF('Sales Volume'!$B$6="Customer location",SUMIFS(Data!$G:$G,Data!$C:$C,VOL!$E165,Data!$I:$I,1),
IF('Sales Volume'!$B$6="Product type",SUMIFS(Data!$G:$G,Data!$F:$F,VOL!$E165,Data!$I:$I,1),
""))))</f>
        <v/>
      </c>
      <c r="G165" s="7" t="str">
        <f>IF($E165="","",
IF('Sales Volume'!$B$6="Customer name",SUMIFS(Data!$G:$G,Data!$B:$B,VOL!$E165,Data!$I:$I,53),
IF('Sales Volume'!$B$6="Customer location",SUMIFS(Data!$G:$G,Data!$C:$C,VOL!$E165,Data!$I:$I,53),
IF('Sales Volume'!$B$6="Product type",SUMIFS(Data!$G:$G,Data!$F:$F,VOL!$E165,Data!$I:$I,53),
""))))</f>
        <v/>
      </c>
      <c r="I165" s="7" t="str">
        <f>IF($E165="","",
IF('Sales Volume'!$B$6="Customer name",SUMIFS(Data!$G:$G,Data!$B:$B,VOL!$E165,Data!$I:$I,"&gt;0",Data!$I:$I,"&lt;=4"),
IF('Sales Volume'!$B$6="Customer location",SUMIFS(Data!$G:$G,Data!$C:$C,VOL!$E165,Data!$I:$I,"&gt;0",Data!$I:$I,"&lt;=4"),
IF('Sales Volume'!$B$6="Product type",SUMIFS(Data!$G:$G,Data!$F:$F,VOL!$E165,Data!$I:$I,"&gt;0",Data!$I:$I,"&lt;=4"),
""))))</f>
        <v/>
      </c>
      <c r="J165" s="7" t="str">
        <f>IF($E165="","",
IF('Sales Volume'!$B$6="Customer name",SUMIFS(Data!$G:$G,Data!$B:$B,VOL!$E165,Data!$I:$I,"&gt;52",Data!$I:$I,"&lt;=56"),
IF('Sales Volume'!$B$6="Customer location",SUMIFS(Data!$G:$G,Data!$C:$C,VOL!$E165,Data!$I:$I,"&gt;52",Data!$I:$I,"&lt;=56"),
IF('Sales Volume'!$B$6="Product type",SUMIFS(Data!$G:$G,Data!$F:$F,VOL!$E165,Data!$I:$I,"&gt;52",Data!$I:$I,"&lt;=56"),
""))))</f>
        <v/>
      </c>
      <c r="L165" s="7" t="str">
        <f>IF($E165="","",
IF('Sales Volume'!$B$6="Customer name",SUMIFS(Data!$G:$G,Data!$B:$B,VOL!$E165,Data!$I:$I,"&gt;0",Data!$I:$I,"&lt;=13"),
IF('Sales Volume'!$B$6="Customer location",SUMIFS(Data!$G:$G,Data!$C:$C,VOL!$E165,Data!$I:$I,"&gt;0",Data!$I:$I,"&lt;=13"),
IF('Sales Volume'!$B$6="Product type",SUMIFS(Data!$G:$G,Data!$F:$F,VOL!$E165,Data!$I:$I,"&gt;0",Data!$I:$I,"&lt;=13"),
""))))</f>
        <v/>
      </c>
      <c r="M165" s="7" t="str">
        <f>IF($E165="","",
IF('Sales Volume'!$B$6="Customer name",SUMIFS(Data!$G:$G,Data!$B:$B,VOL!$E165,Data!$I:$I,"&gt;52",Data!$I:$I,"&lt;=65"),
IF('Sales Volume'!$B$6="Customer location",SUMIFS(Data!$G:$G,Data!$C:$C,VOL!$E165,Data!$I:$I,"&gt;52",Data!$I:$I,"&lt;=65"),
IF('Sales Volume'!$B$6="Product type",SUMIFS(Data!$G:$G,Data!$F:$F,VOL!$E165,Data!$I:$I,"&gt;52",Data!$I:$I,"&lt;=65"),
""))))</f>
        <v/>
      </c>
      <c r="O165" s="7" t="str">
        <f>IF($E165="","",
IF('Sales Volume'!$B$6="Customer name",SUMIFS(Data!$G:$G,Data!$B:$B,VOL!$E165,Data!$I:$I,"&gt;0",Data!$I:$I,"&lt;=52"),
IF('Sales Volume'!$B$6="Customer location",SUMIFS(Data!$G:$G,Data!$C:$C,VOL!$E165,Data!$I:$I,"&gt;0",Data!$I:$I,"&lt;=52"),
IF('Sales Volume'!$B$6="Product type",SUMIFS(Data!$G:$G,Data!$F:$F,VOL!$E165,Data!$I:$I,"&gt;0",Data!$I:$I,"&lt;=52"),
""))))</f>
        <v/>
      </c>
      <c r="P165" s="7" t="str">
        <f>IF($E165="","",
IF('Sales Volume'!$B$6="Customer name",SUMIFS(Data!$G:$G,Data!$B:$B,VOL!$E165,Data!$I:$I,"&gt;52",Data!$I:$I,"&lt;=104"),
IF('Sales Volume'!$B$6="Customer location",SUMIFS(Data!$G:$G,Data!$C:$C,VOL!$E165,Data!$I:$I,"&gt;52",Data!$I:$I,"&lt;=104"),
IF('Sales Volume'!$B$6="Product type",SUMIFS(Data!$G:$G,Data!$F:$F,VOL!$E165,Data!$I:$I,"&gt;52",Data!$I:$I,"&lt;=104"),
""))))</f>
        <v/>
      </c>
    </row>
    <row r="166" spans="1:16" x14ac:dyDescent="0.35">
      <c r="A166" s="8" t="str">
        <f>IFERROR(_xlfn.RANK.EQ(F166,$F$3:$F$150,0)+COUNTIF($F$3:F166,F166)-1,"")</f>
        <v/>
      </c>
      <c r="B166" s="8" t="str">
        <f>IFERROR(_xlfn.RANK.EQ(I166,$I$3:$I$150,0)+COUNTIF($I$3:I166,I166)-1,"")</f>
        <v/>
      </c>
      <c r="C166" s="8" t="str">
        <f>IFERROR(_xlfn.RANK.EQ(L166,$L$3:$L$150,0)+COUNTIF($L$3:L166,L166)-1,"")</f>
        <v/>
      </c>
      <c r="D166" s="8" t="str">
        <f>IFERROR(_xlfn.RANK.EQ(O166,$O$3:$O$150,0)+COUNTIF($O$3:O166,O166)-1,"")</f>
        <v/>
      </c>
      <c r="E166" t="str">
        <f xml:space="preserve">
IF('Pivot fields'!$B165="(blank)","",
IF('Sales Volume'!$B$6="Customer Name",IF(NOT(OR('Pivot fields'!$B165="(blank)",'Pivot fields'!$B165="")),'Pivot fields'!$B165,""),
IF('Sales Volume'!$B$6="Customer location",IF(NOT(OR('Pivot fields'!$D165="(blank)",'Pivot fields'!$D165="")),'Pivot fields'!$D165,""),
IF('Sales Volume'!$B$6="Product type",IF(NOT(OR('Pivot fields'!$F165="(blank)",'Pivot fields'!$F165="")),'Pivot fields'!$F165,""),
""))))</f>
        <v/>
      </c>
      <c r="F166" s="7" t="str">
        <f>IF($E166="","",
IF('Sales Volume'!$B$6="Customer name",SUMIFS(Data!$G:$G,Data!$B:$B,VOL!$E166,Data!$I:$I,1),
IF('Sales Volume'!$B$6="Customer location",SUMIFS(Data!$G:$G,Data!$C:$C,VOL!$E166,Data!$I:$I,1),
IF('Sales Volume'!$B$6="Product type",SUMIFS(Data!$G:$G,Data!$F:$F,VOL!$E166,Data!$I:$I,1),
""))))</f>
        <v/>
      </c>
      <c r="G166" s="7" t="str">
        <f>IF($E166="","",
IF('Sales Volume'!$B$6="Customer name",SUMIFS(Data!$G:$G,Data!$B:$B,VOL!$E166,Data!$I:$I,53),
IF('Sales Volume'!$B$6="Customer location",SUMIFS(Data!$G:$G,Data!$C:$C,VOL!$E166,Data!$I:$I,53),
IF('Sales Volume'!$B$6="Product type",SUMIFS(Data!$G:$G,Data!$F:$F,VOL!$E166,Data!$I:$I,53),
""))))</f>
        <v/>
      </c>
      <c r="I166" s="7" t="str">
        <f>IF($E166="","",
IF('Sales Volume'!$B$6="Customer name",SUMIFS(Data!$G:$G,Data!$B:$B,VOL!$E166,Data!$I:$I,"&gt;0",Data!$I:$I,"&lt;=4"),
IF('Sales Volume'!$B$6="Customer location",SUMIFS(Data!$G:$G,Data!$C:$C,VOL!$E166,Data!$I:$I,"&gt;0",Data!$I:$I,"&lt;=4"),
IF('Sales Volume'!$B$6="Product type",SUMIFS(Data!$G:$G,Data!$F:$F,VOL!$E166,Data!$I:$I,"&gt;0",Data!$I:$I,"&lt;=4"),
""))))</f>
        <v/>
      </c>
      <c r="J166" s="7" t="str">
        <f>IF($E166="","",
IF('Sales Volume'!$B$6="Customer name",SUMIFS(Data!$G:$G,Data!$B:$B,VOL!$E166,Data!$I:$I,"&gt;52",Data!$I:$I,"&lt;=56"),
IF('Sales Volume'!$B$6="Customer location",SUMIFS(Data!$G:$G,Data!$C:$C,VOL!$E166,Data!$I:$I,"&gt;52",Data!$I:$I,"&lt;=56"),
IF('Sales Volume'!$B$6="Product type",SUMIFS(Data!$G:$G,Data!$F:$F,VOL!$E166,Data!$I:$I,"&gt;52",Data!$I:$I,"&lt;=56"),
""))))</f>
        <v/>
      </c>
      <c r="L166" s="7" t="str">
        <f>IF($E166="","",
IF('Sales Volume'!$B$6="Customer name",SUMIFS(Data!$G:$G,Data!$B:$B,VOL!$E166,Data!$I:$I,"&gt;0",Data!$I:$I,"&lt;=13"),
IF('Sales Volume'!$B$6="Customer location",SUMIFS(Data!$G:$G,Data!$C:$C,VOL!$E166,Data!$I:$I,"&gt;0",Data!$I:$I,"&lt;=13"),
IF('Sales Volume'!$B$6="Product type",SUMIFS(Data!$G:$G,Data!$F:$F,VOL!$E166,Data!$I:$I,"&gt;0",Data!$I:$I,"&lt;=13"),
""))))</f>
        <v/>
      </c>
      <c r="M166" s="7" t="str">
        <f>IF($E166="","",
IF('Sales Volume'!$B$6="Customer name",SUMIFS(Data!$G:$G,Data!$B:$B,VOL!$E166,Data!$I:$I,"&gt;52",Data!$I:$I,"&lt;=65"),
IF('Sales Volume'!$B$6="Customer location",SUMIFS(Data!$G:$G,Data!$C:$C,VOL!$E166,Data!$I:$I,"&gt;52",Data!$I:$I,"&lt;=65"),
IF('Sales Volume'!$B$6="Product type",SUMIFS(Data!$G:$G,Data!$F:$F,VOL!$E166,Data!$I:$I,"&gt;52",Data!$I:$I,"&lt;=65"),
""))))</f>
        <v/>
      </c>
      <c r="O166" s="7" t="str">
        <f>IF($E166="","",
IF('Sales Volume'!$B$6="Customer name",SUMIFS(Data!$G:$G,Data!$B:$B,VOL!$E166,Data!$I:$I,"&gt;0",Data!$I:$I,"&lt;=52"),
IF('Sales Volume'!$B$6="Customer location",SUMIFS(Data!$G:$G,Data!$C:$C,VOL!$E166,Data!$I:$I,"&gt;0",Data!$I:$I,"&lt;=52"),
IF('Sales Volume'!$B$6="Product type",SUMIFS(Data!$G:$G,Data!$F:$F,VOL!$E166,Data!$I:$I,"&gt;0",Data!$I:$I,"&lt;=52"),
""))))</f>
        <v/>
      </c>
      <c r="P166" s="7" t="str">
        <f>IF($E166="","",
IF('Sales Volume'!$B$6="Customer name",SUMIFS(Data!$G:$G,Data!$B:$B,VOL!$E166,Data!$I:$I,"&gt;52",Data!$I:$I,"&lt;=104"),
IF('Sales Volume'!$B$6="Customer location",SUMIFS(Data!$G:$G,Data!$C:$C,VOL!$E166,Data!$I:$I,"&gt;52",Data!$I:$I,"&lt;=104"),
IF('Sales Volume'!$B$6="Product type",SUMIFS(Data!$G:$G,Data!$F:$F,VOL!$E166,Data!$I:$I,"&gt;52",Data!$I:$I,"&lt;=104"),
""))))</f>
        <v/>
      </c>
    </row>
    <row r="167" spans="1:16" x14ac:dyDescent="0.35">
      <c r="A167" s="8" t="str">
        <f>IFERROR(_xlfn.RANK.EQ(F167,$F$3:$F$150,0)+COUNTIF($F$3:F167,F167)-1,"")</f>
        <v/>
      </c>
      <c r="B167" s="8" t="str">
        <f>IFERROR(_xlfn.RANK.EQ(I167,$I$3:$I$150,0)+COUNTIF($I$3:I167,I167)-1,"")</f>
        <v/>
      </c>
      <c r="C167" s="8" t="str">
        <f>IFERROR(_xlfn.RANK.EQ(L167,$L$3:$L$150,0)+COUNTIF($L$3:L167,L167)-1,"")</f>
        <v/>
      </c>
      <c r="D167" s="8" t="str">
        <f>IFERROR(_xlfn.RANK.EQ(O167,$O$3:$O$150,0)+COUNTIF($O$3:O167,O167)-1,"")</f>
        <v/>
      </c>
      <c r="E167" t="str">
        <f xml:space="preserve">
IF('Pivot fields'!$B166="(blank)","",
IF('Sales Volume'!$B$6="Customer Name",IF(NOT(OR('Pivot fields'!$B166="(blank)",'Pivot fields'!$B166="")),'Pivot fields'!$B166,""),
IF('Sales Volume'!$B$6="Customer location",IF(NOT(OR('Pivot fields'!$D166="(blank)",'Pivot fields'!$D166="")),'Pivot fields'!$D166,""),
IF('Sales Volume'!$B$6="Product type",IF(NOT(OR('Pivot fields'!$F166="(blank)",'Pivot fields'!$F166="")),'Pivot fields'!$F166,""),
""))))</f>
        <v/>
      </c>
      <c r="F167" s="7" t="str">
        <f>IF($E167="","",
IF('Sales Volume'!$B$6="Customer name",SUMIFS(Data!$G:$G,Data!$B:$B,VOL!$E167,Data!$I:$I,1),
IF('Sales Volume'!$B$6="Customer location",SUMIFS(Data!$G:$G,Data!$C:$C,VOL!$E167,Data!$I:$I,1),
IF('Sales Volume'!$B$6="Product type",SUMIFS(Data!$G:$G,Data!$F:$F,VOL!$E167,Data!$I:$I,1),
""))))</f>
        <v/>
      </c>
      <c r="G167" s="7" t="str">
        <f>IF($E167="","",
IF('Sales Volume'!$B$6="Customer name",SUMIFS(Data!$G:$G,Data!$B:$B,VOL!$E167,Data!$I:$I,53),
IF('Sales Volume'!$B$6="Customer location",SUMIFS(Data!$G:$G,Data!$C:$C,VOL!$E167,Data!$I:$I,53),
IF('Sales Volume'!$B$6="Product type",SUMIFS(Data!$G:$G,Data!$F:$F,VOL!$E167,Data!$I:$I,53),
""))))</f>
        <v/>
      </c>
      <c r="I167" s="7" t="str">
        <f>IF($E167="","",
IF('Sales Volume'!$B$6="Customer name",SUMIFS(Data!$G:$G,Data!$B:$B,VOL!$E167,Data!$I:$I,"&gt;0",Data!$I:$I,"&lt;=4"),
IF('Sales Volume'!$B$6="Customer location",SUMIFS(Data!$G:$G,Data!$C:$C,VOL!$E167,Data!$I:$I,"&gt;0",Data!$I:$I,"&lt;=4"),
IF('Sales Volume'!$B$6="Product type",SUMIFS(Data!$G:$G,Data!$F:$F,VOL!$E167,Data!$I:$I,"&gt;0",Data!$I:$I,"&lt;=4"),
""))))</f>
        <v/>
      </c>
      <c r="J167" s="7" t="str">
        <f>IF($E167="","",
IF('Sales Volume'!$B$6="Customer name",SUMIFS(Data!$G:$G,Data!$B:$B,VOL!$E167,Data!$I:$I,"&gt;52",Data!$I:$I,"&lt;=56"),
IF('Sales Volume'!$B$6="Customer location",SUMIFS(Data!$G:$G,Data!$C:$C,VOL!$E167,Data!$I:$I,"&gt;52",Data!$I:$I,"&lt;=56"),
IF('Sales Volume'!$B$6="Product type",SUMIFS(Data!$G:$G,Data!$F:$F,VOL!$E167,Data!$I:$I,"&gt;52",Data!$I:$I,"&lt;=56"),
""))))</f>
        <v/>
      </c>
      <c r="L167" s="7" t="str">
        <f>IF($E167="","",
IF('Sales Volume'!$B$6="Customer name",SUMIFS(Data!$G:$G,Data!$B:$B,VOL!$E167,Data!$I:$I,"&gt;0",Data!$I:$I,"&lt;=13"),
IF('Sales Volume'!$B$6="Customer location",SUMIFS(Data!$G:$G,Data!$C:$C,VOL!$E167,Data!$I:$I,"&gt;0",Data!$I:$I,"&lt;=13"),
IF('Sales Volume'!$B$6="Product type",SUMIFS(Data!$G:$G,Data!$F:$F,VOL!$E167,Data!$I:$I,"&gt;0",Data!$I:$I,"&lt;=13"),
""))))</f>
        <v/>
      </c>
      <c r="M167" s="7" t="str">
        <f>IF($E167="","",
IF('Sales Volume'!$B$6="Customer name",SUMIFS(Data!$G:$G,Data!$B:$B,VOL!$E167,Data!$I:$I,"&gt;52",Data!$I:$I,"&lt;=65"),
IF('Sales Volume'!$B$6="Customer location",SUMIFS(Data!$G:$G,Data!$C:$C,VOL!$E167,Data!$I:$I,"&gt;52",Data!$I:$I,"&lt;=65"),
IF('Sales Volume'!$B$6="Product type",SUMIFS(Data!$G:$G,Data!$F:$F,VOL!$E167,Data!$I:$I,"&gt;52",Data!$I:$I,"&lt;=65"),
""))))</f>
        <v/>
      </c>
      <c r="O167" s="7" t="str">
        <f>IF($E167="","",
IF('Sales Volume'!$B$6="Customer name",SUMIFS(Data!$G:$G,Data!$B:$B,VOL!$E167,Data!$I:$I,"&gt;0",Data!$I:$I,"&lt;=52"),
IF('Sales Volume'!$B$6="Customer location",SUMIFS(Data!$G:$G,Data!$C:$C,VOL!$E167,Data!$I:$I,"&gt;0",Data!$I:$I,"&lt;=52"),
IF('Sales Volume'!$B$6="Product type",SUMIFS(Data!$G:$G,Data!$F:$F,VOL!$E167,Data!$I:$I,"&gt;0",Data!$I:$I,"&lt;=52"),
""))))</f>
        <v/>
      </c>
      <c r="P167" s="7" t="str">
        <f>IF($E167="","",
IF('Sales Volume'!$B$6="Customer name",SUMIFS(Data!$G:$G,Data!$B:$B,VOL!$E167,Data!$I:$I,"&gt;52",Data!$I:$I,"&lt;=104"),
IF('Sales Volume'!$B$6="Customer location",SUMIFS(Data!$G:$G,Data!$C:$C,VOL!$E167,Data!$I:$I,"&gt;52",Data!$I:$I,"&lt;=104"),
IF('Sales Volume'!$B$6="Product type",SUMIFS(Data!$G:$G,Data!$F:$F,VOL!$E167,Data!$I:$I,"&gt;52",Data!$I:$I,"&lt;=104"),
""))))</f>
        <v/>
      </c>
    </row>
    <row r="168" spans="1:16" x14ac:dyDescent="0.35">
      <c r="A168" s="8" t="str">
        <f>IFERROR(_xlfn.RANK.EQ(F168,$F$3:$F$150,0)+COUNTIF($F$3:F168,F168)-1,"")</f>
        <v/>
      </c>
      <c r="B168" s="8" t="str">
        <f>IFERROR(_xlfn.RANK.EQ(I168,$I$3:$I$150,0)+COUNTIF($I$3:I168,I168)-1,"")</f>
        <v/>
      </c>
      <c r="C168" s="8" t="str">
        <f>IFERROR(_xlfn.RANK.EQ(L168,$L$3:$L$150,0)+COUNTIF($L$3:L168,L168)-1,"")</f>
        <v/>
      </c>
      <c r="D168" s="8" t="str">
        <f>IFERROR(_xlfn.RANK.EQ(O168,$O$3:$O$150,0)+COUNTIF($O$3:O168,O168)-1,"")</f>
        <v/>
      </c>
      <c r="E168" t="str">
        <f xml:space="preserve">
IF('Pivot fields'!$B167="(blank)","",
IF('Sales Volume'!$B$6="Customer Name",IF(NOT(OR('Pivot fields'!$B167="(blank)",'Pivot fields'!$B167="")),'Pivot fields'!$B167,""),
IF('Sales Volume'!$B$6="Customer location",IF(NOT(OR('Pivot fields'!$D167="(blank)",'Pivot fields'!$D167="")),'Pivot fields'!$D167,""),
IF('Sales Volume'!$B$6="Product type",IF(NOT(OR('Pivot fields'!$F167="(blank)",'Pivot fields'!$F167="")),'Pivot fields'!$F167,""),
""))))</f>
        <v/>
      </c>
      <c r="F168" s="7" t="str">
        <f>IF($E168="","",
IF('Sales Volume'!$B$6="Customer name",SUMIFS(Data!$G:$G,Data!$B:$B,VOL!$E168,Data!$I:$I,1),
IF('Sales Volume'!$B$6="Customer location",SUMIFS(Data!$G:$G,Data!$C:$C,VOL!$E168,Data!$I:$I,1),
IF('Sales Volume'!$B$6="Product type",SUMIFS(Data!$G:$G,Data!$F:$F,VOL!$E168,Data!$I:$I,1),
""))))</f>
        <v/>
      </c>
      <c r="G168" s="7" t="str">
        <f>IF($E168="","",
IF('Sales Volume'!$B$6="Customer name",SUMIFS(Data!$G:$G,Data!$B:$B,VOL!$E168,Data!$I:$I,53),
IF('Sales Volume'!$B$6="Customer location",SUMIFS(Data!$G:$G,Data!$C:$C,VOL!$E168,Data!$I:$I,53),
IF('Sales Volume'!$B$6="Product type",SUMIFS(Data!$G:$G,Data!$F:$F,VOL!$E168,Data!$I:$I,53),
""))))</f>
        <v/>
      </c>
      <c r="I168" s="7" t="str">
        <f>IF($E168="","",
IF('Sales Volume'!$B$6="Customer name",SUMIFS(Data!$G:$G,Data!$B:$B,VOL!$E168,Data!$I:$I,"&gt;0",Data!$I:$I,"&lt;=4"),
IF('Sales Volume'!$B$6="Customer location",SUMIFS(Data!$G:$G,Data!$C:$C,VOL!$E168,Data!$I:$I,"&gt;0",Data!$I:$I,"&lt;=4"),
IF('Sales Volume'!$B$6="Product type",SUMIFS(Data!$G:$G,Data!$F:$F,VOL!$E168,Data!$I:$I,"&gt;0",Data!$I:$I,"&lt;=4"),
""))))</f>
        <v/>
      </c>
      <c r="J168" s="7" t="str">
        <f>IF($E168="","",
IF('Sales Volume'!$B$6="Customer name",SUMIFS(Data!$G:$G,Data!$B:$B,VOL!$E168,Data!$I:$I,"&gt;52",Data!$I:$I,"&lt;=56"),
IF('Sales Volume'!$B$6="Customer location",SUMIFS(Data!$G:$G,Data!$C:$C,VOL!$E168,Data!$I:$I,"&gt;52",Data!$I:$I,"&lt;=56"),
IF('Sales Volume'!$B$6="Product type",SUMIFS(Data!$G:$G,Data!$F:$F,VOL!$E168,Data!$I:$I,"&gt;52",Data!$I:$I,"&lt;=56"),
""))))</f>
        <v/>
      </c>
      <c r="L168" s="7" t="str">
        <f>IF($E168="","",
IF('Sales Volume'!$B$6="Customer name",SUMIFS(Data!$G:$G,Data!$B:$B,VOL!$E168,Data!$I:$I,"&gt;0",Data!$I:$I,"&lt;=13"),
IF('Sales Volume'!$B$6="Customer location",SUMIFS(Data!$G:$G,Data!$C:$C,VOL!$E168,Data!$I:$I,"&gt;0",Data!$I:$I,"&lt;=13"),
IF('Sales Volume'!$B$6="Product type",SUMIFS(Data!$G:$G,Data!$F:$F,VOL!$E168,Data!$I:$I,"&gt;0",Data!$I:$I,"&lt;=13"),
""))))</f>
        <v/>
      </c>
      <c r="M168" s="7" t="str">
        <f>IF($E168="","",
IF('Sales Volume'!$B$6="Customer name",SUMIFS(Data!$G:$G,Data!$B:$B,VOL!$E168,Data!$I:$I,"&gt;52",Data!$I:$I,"&lt;=65"),
IF('Sales Volume'!$B$6="Customer location",SUMIFS(Data!$G:$G,Data!$C:$C,VOL!$E168,Data!$I:$I,"&gt;52",Data!$I:$I,"&lt;=65"),
IF('Sales Volume'!$B$6="Product type",SUMIFS(Data!$G:$G,Data!$F:$F,VOL!$E168,Data!$I:$I,"&gt;52",Data!$I:$I,"&lt;=65"),
""))))</f>
        <v/>
      </c>
      <c r="O168" s="7" t="str">
        <f>IF($E168="","",
IF('Sales Volume'!$B$6="Customer name",SUMIFS(Data!$G:$G,Data!$B:$B,VOL!$E168,Data!$I:$I,"&gt;0",Data!$I:$I,"&lt;=52"),
IF('Sales Volume'!$B$6="Customer location",SUMIFS(Data!$G:$G,Data!$C:$C,VOL!$E168,Data!$I:$I,"&gt;0",Data!$I:$I,"&lt;=52"),
IF('Sales Volume'!$B$6="Product type",SUMIFS(Data!$G:$G,Data!$F:$F,VOL!$E168,Data!$I:$I,"&gt;0",Data!$I:$I,"&lt;=52"),
""))))</f>
        <v/>
      </c>
      <c r="P168" s="7" t="str">
        <f>IF($E168="","",
IF('Sales Volume'!$B$6="Customer name",SUMIFS(Data!$G:$G,Data!$B:$B,VOL!$E168,Data!$I:$I,"&gt;52",Data!$I:$I,"&lt;=104"),
IF('Sales Volume'!$B$6="Customer location",SUMIFS(Data!$G:$G,Data!$C:$C,VOL!$E168,Data!$I:$I,"&gt;52",Data!$I:$I,"&lt;=104"),
IF('Sales Volume'!$B$6="Product type",SUMIFS(Data!$G:$G,Data!$F:$F,VOL!$E168,Data!$I:$I,"&gt;52",Data!$I:$I,"&lt;=104"),
""))))</f>
        <v/>
      </c>
    </row>
    <row r="169" spans="1:16" x14ac:dyDescent="0.35">
      <c r="A169" s="8" t="str">
        <f>IFERROR(_xlfn.RANK.EQ(F169,$F$3:$F$150,0)+COUNTIF($F$3:F169,F169)-1,"")</f>
        <v/>
      </c>
      <c r="B169" s="8" t="str">
        <f>IFERROR(_xlfn.RANK.EQ(I169,$I$3:$I$150,0)+COUNTIF($I$3:I169,I169)-1,"")</f>
        <v/>
      </c>
      <c r="C169" s="8" t="str">
        <f>IFERROR(_xlfn.RANK.EQ(L169,$L$3:$L$150,0)+COUNTIF($L$3:L169,L169)-1,"")</f>
        <v/>
      </c>
      <c r="D169" s="8" t="str">
        <f>IFERROR(_xlfn.RANK.EQ(O169,$O$3:$O$150,0)+COUNTIF($O$3:O169,O169)-1,"")</f>
        <v/>
      </c>
      <c r="E169" t="str">
        <f xml:space="preserve">
IF('Pivot fields'!$B168="(blank)","",
IF('Sales Volume'!$B$6="Customer Name",IF(NOT(OR('Pivot fields'!$B168="(blank)",'Pivot fields'!$B168="")),'Pivot fields'!$B168,""),
IF('Sales Volume'!$B$6="Customer location",IF(NOT(OR('Pivot fields'!$D168="(blank)",'Pivot fields'!$D168="")),'Pivot fields'!$D168,""),
IF('Sales Volume'!$B$6="Product type",IF(NOT(OR('Pivot fields'!$F168="(blank)",'Pivot fields'!$F168="")),'Pivot fields'!$F168,""),
""))))</f>
        <v/>
      </c>
      <c r="F169" s="7" t="str">
        <f>IF($E169="","",
IF('Sales Volume'!$B$6="Customer name",SUMIFS(Data!$G:$G,Data!$B:$B,VOL!$E169,Data!$I:$I,1),
IF('Sales Volume'!$B$6="Customer location",SUMIFS(Data!$G:$G,Data!$C:$C,VOL!$E169,Data!$I:$I,1),
IF('Sales Volume'!$B$6="Product type",SUMIFS(Data!$G:$G,Data!$F:$F,VOL!$E169,Data!$I:$I,1),
""))))</f>
        <v/>
      </c>
      <c r="G169" s="7" t="str">
        <f>IF($E169="","",
IF('Sales Volume'!$B$6="Customer name",SUMIFS(Data!$G:$G,Data!$B:$B,VOL!$E169,Data!$I:$I,53),
IF('Sales Volume'!$B$6="Customer location",SUMIFS(Data!$G:$G,Data!$C:$C,VOL!$E169,Data!$I:$I,53),
IF('Sales Volume'!$B$6="Product type",SUMIFS(Data!$G:$G,Data!$F:$F,VOL!$E169,Data!$I:$I,53),
""))))</f>
        <v/>
      </c>
      <c r="I169" s="7" t="str">
        <f>IF($E169="","",
IF('Sales Volume'!$B$6="Customer name",SUMIFS(Data!$G:$G,Data!$B:$B,VOL!$E169,Data!$I:$I,"&gt;0",Data!$I:$I,"&lt;=4"),
IF('Sales Volume'!$B$6="Customer location",SUMIFS(Data!$G:$G,Data!$C:$C,VOL!$E169,Data!$I:$I,"&gt;0",Data!$I:$I,"&lt;=4"),
IF('Sales Volume'!$B$6="Product type",SUMIFS(Data!$G:$G,Data!$F:$F,VOL!$E169,Data!$I:$I,"&gt;0",Data!$I:$I,"&lt;=4"),
""))))</f>
        <v/>
      </c>
      <c r="J169" s="7" t="str">
        <f>IF($E169="","",
IF('Sales Volume'!$B$6="Customer name",SUMIFS(Data!$G:$G,Data!$B:$B,VOL!$E169,Data!$I:$I,"&gt;52",Data!$I:$I,"&lt;=56"),
IF('Sales Volume'!$B$6="Customer location",SUMIFS(Data!$G:$G,Data!$C:$C,VOL!$E169,Data!$I:$I,"&gt;52",Data!$I:$I,"&lt;=56"),
IF('Sales Volume'!$B$6="Product type",SUMIFS(Data!$G:$G,Data!$F:$F,VOL!$E169,Data!$I:$I,"&gt;52",Data!$I:$I,"&lt;=56"),
""))))</f>
        <v/>
      </c>
      <c r="L169" s="7" t="str">
        <f>IF($E169="","",
IF('Sales Volume'!$B$6="Customer name",SUMIFS(Data!$G:$G,Data!$B:$B,VOL!$E169,Data!$I:$I,"&gt;0",Data!$I:$I,"&lt;=13"),
IF('Sales Volume'!$B$6="Customer location",SUMIFS(Data!$G:$G,Data!$C:$C,VOL!$E169,Data!$I:$I,"&gt;0",Data!$I:$I,"&lt;=13"),
IF('Sales Volume'!$B$6="Product type",SUMIFS(Data!$G:$G,Data!$F:$F,VOL!$E169,Data!$I:$I,"&gt;0",Data!$I:$I,"&lt;=13"),
""))))</f>
        <v/>
      </c>
      <c r="M169" s="7" t="str">
        <f>IF($E169="","",
IF('Sales Volume'!$B$6="Customer name",SUMIFS(Data!$G:$G,Data!$B:$B,VOL!$E169,Data!$I:$I,"&gt;52",Data!$I:$I,"&lt;=65"),
IF('Sales Volume'!$B$6="Customer location",SUMIFS(Data!$G:$G,Data!$C:$C,VOL!$E169,Data!$I:$I,"&gt;52",Data!$I:$I,"&lt;=65"),
IF('Sales Volume'!$B$6="Product type",SUMIFS(Data!$G:$G,Data!$F:$F,VOL!$E169,Data!$I:$I,"&gt;52",Data!$I:$I,"&lt;=65"),
""))))</f>
        <v/>
      </c>
      <c r="O169" s="7" t="str">
        <f>IF($E169="","",
IF('Sales Volume'!$B$6="Customer name",SUMIFS(Data!$G:$G,Data!$B:$B,VOL!$E169,Data!$I:$I,"&gt;0",Data!$I:$I,"&lt;=52"),
IF('Sales Volume'!$B$6="Customer location",SUMIFS(Data!$G:$G,Data!$C:$C,VOL!$E169,Data!$I:$I,"&gt;0",Data!$I:$I,"&lt;=52"),
IF('Sales Volume'!$B$6="Product type",SUMIFS(Data!$G:$G,Data!$F:$F,VOL!$E169,Data!$I:$I,"&gt;0",Data!$I:$I,"&lt;=52"),
""))))</f>
        <v/>
      </c>
      <c r="P169" s="7" t="str">
        <f>IF($E169="","",
IF('Sales Volume'!$B$6="Customer name",SUMIFS(Data!$G:$G,Data!$B:$B,VOL!$E169,Data!$I:$I,"&gt;52",Data!$I:$I,"&lt;=104"),
IF('Sales Volume'!$B$6="Customer location",SUMIFS(Data!$G:$G,Data!$C:$C,VOL!$E169,Data!$I:$I,"&gt;52",Data!$I:$I,"&lt;=104"),
IF('Sales Volume'!$B$6="Product type",SUMIFS(Data!$G:$G,Data!$F:$F,VOL!$E169,Data!$I:$I,"&gt;52",Data!$I:$I,"&lt;=104"),
""))))</f>
        <v/>
      </c>
    </row>
    <row r="170" spans="1:16" x14ac:dyDescent="0.35">
      <c r="A170" s="8" t="str">
        <f>IFERROR(_xlfn.RANK.EQ(F170,$F$3:$F$150,0)+COUNTIF($F$3:F170,F170)-1,"")</f>
        <v/>
      </c>
      <c r="B170" s="8" t="str">
        <f>IFERROR(_xlfn.RANK.EQ(I170,$I$3:$I$150,0)+COUNTIF($I$3:I170,I170)-1,"")</f>
        <v/>
      </c>
      <c r="C170" s="8" t="str">
        <f>IFERROR(_xlfn.RANK.EQ(L170,$L$3:$L$150,0)+COUNTIF($L$3:L170,L170)-1,"")</f>
        <v/>
      </c>
      <c r="D170" s="8" t="str">
        <f>IFERROR(_xlfn.RANK.EQ(O170,$O$3:$O$150,0)+COUNTIF($O$3:O170,O170)-1,"")</f>
        <v/>
      </c>
      <c r="E170" t="str">
        <f xml:space="preserve">
IF('Pivot fields'!$B169="(blank)","",
IF('Sales Volume'!$B$6="Customer Name",IF(NOT(OR('Pivot fields'!$B169="(blank)",'Pivot fields'!$B169="")),'Pivot fields'!$B169,""),
IF('Sales Volume'!$B$6="Customer location",IF(NOT(OR('Pivot fields'!$D169="(blank)",'Pivot fields'!$D169="")),'Pivot fields'!$D169,""),
IF('Sales Volume'!$B$6="Product type",IF(NOT(OR('Pivot fields'!$F169="(blank)",'Pivot fields'!$F169="")),'Pivot fields'!$F169,""),
""))))</f>
        <v/>
      </c>
      <c r="F170" s="7" t="str">
        <f>IF($E170="","",
IF('Sales Volume'!$B$6="Customer name",SUMIFS(Data!$G:$G,Data!$B:$B,VOL!$E170,Data!$I:$I,1),
IF('Sales Volume'!$B$6="Customer location",SUMIFS(Data!$G:$G,Data!$C:$C,VOL!$E170,Data!$I:$I,1),
IF('Sales Volume'!$B$6="Product type",SUMIFS(Data!$G:$G,Data!$F:$F,VOL!$E170,Data!$I:$I,1),
""))))</f>
        <v/>
      </c>
      <c r="G170" s="7" t="str">
        <f>IF($E170="","",
IF('Sales Volume'!$B$6="Customer name",SUMIFS(Data!$G:$G,Data!$B:$B,VOL!$E170,Data!$I:$I,53),
IF('Sales Volume'!$B$6="Customer location",SUMIFS(Data!$G:$G,Data!$C:$C,VOL!$E170,Data!$I:$I,53),
IF('Sales Volume'!$B$6="Product type",SUMIFS(Data!$G:$G,Data!$F:$F,VOL!$E170,Data!$I:$I,53),
""))))</f>
        <v/>
      </c>
      <c r="I170" s="7" t="str">
        <f>IF($E170="","",
IF('Sales Volume'!$B$6="Customer name",SUMIFS(Data!$G:$G,Data!$B:$B,VOL!$E170,Data!$I:$I,"&gt;0",Data!$I:$I,"&lt;=4"),
IF('Sales Volume'!$B$6="Customer location",SUMIFS(Data!$G:$G,Data!$C:$C,VOL!$E170,Data!$I:$I,"&gt;0",Data!$I:$I,"&lt;=4"),
IF('Sales Volume'!$B$6="Product type",SUMIFS(Data!$G:$G,Data!$F:$F,VOL!$E170,Data!$I:$I,"&gt;0",Data!$I:$I,"&lt;=4"),
""))))</f>
        <v/>
      </c>
      <c r="J170" s="7" t="str">
        <f>IF($E170="","",
IF('Sales Volume'!$B$6="Customer name",SUMIFS(Data!$G:$G,Data!$B:$B,VOL!$E170,Data!$I:$I,"&gt;52",Data!$I:$I,"&lt;=56"),
IF('Sales Volume'!$B$6="Customer location",SUMIFS(Data!$G:$G,Data!$C:$C,VOL!$E170,Data!$I:$I,"&gt;52",Data!$I:$I,"&lt;=56"),
IF('Sales Volume'!$B$6="Product type",SUMIFS(Data!$G:$G,Data!$F:$F,VOL!$E170,Data!$I:$I,"&gt;52",Data!$I:$I,"&lt;=56"),
""))))</f>
        <v/>
      </c>
      <c r="L170" s="7" t="str">
        <f>IF($E170="","",
IF('Sales Volume'!$B$6="Customer name",SUMIFS(Data!$G:$G,Data!$B:$B,VOL!$E170,Data!$I:$I,"&gt;0",Data!$I:$I,"&lt;=13"),
IF('Sales Volume'!$B$6="Customer location",SUMIFS(Data!$G:$G,Data!$C:$C,VOL!$E170,Data!$I:$I,"&gt;0",Data!$I:$I,"&lt;=13"),
IF('Sales Volume'!$B$6="Product type",SUMIFS(Data!$G:$G,Data!$F:$F,VOL!$E170,Data!$I:$I,"&gt;0",Data!$I:$I,"&lt;=13"),
""))))</f>
        <v/>
      </c>
      <c r="M170" s="7" t="str">
        <f>IF($E170="","",
IF('Sales Volume'!$B$6="Customer name",SUMIFS(Data!$G:$G,Data!$B:$B,VOL!$E170,Data!$I:$I,"&gt;52",Data!$I:$I,"&lt;=65"),
IF('Sales Volume'!$B$6="Customer location",SUMIFS(Data!$G:$G,Data!$C:$C,VOL!$E170,Data!$I:$I,"&gt;52",Data!$I:$I,"&lt;=65"),
IF('Sales Volume'!$B$6="Product type",SUMIFS(Data!$G:$G,Data!$F:$F,VOL!$E170,Data!$I:$I,"&gt;52",Data!$I:$I,"&lt;=65"),
""))))</f>
        <v/>
      </c>
      <c r="O170" s="7" t="str">
        <f>IF($E170="","",
IF('Sales Volume'!$B$6="Customer name",SUMIFS(Data!$G:$G,Data!$B:$B,VOL!$E170,Data!$I:$I,"&gt;0",Data!$I:$I,"&lt;=52"),
IF('Sales Volume'!$B$6="Customer location",SUMIFS(Data!$G:$G,Data!$C:$C,VOL!$E170,Data!$I:$I,"&gt;0",Data!$I:$I,"&lt;=52"),
IF('Sales Volume'!$B$6="Product type",SUMIFS(Data!$G:$G,Data!$F:$F,VOL!$E170,Data!$I:$I,"&gt;0",Data!$I:$I,"&lt;=52"),
""))))</f>
        <v/>
      </c>
      <c r="P170" s="7" t="str">
        <f>IF($E170="","",
IF('Sales Volume'!$B$6="Customer name",SUMIFS(Data!$G:$G,Data!$B:$B,VOL!$E170,Data!$I:$I,"&gt;52",Data!$I:$I,"&lt;=104"),
IF('Sales Volume'!$B$6="Customer location",SUMIFS(Data!$G:$G,Data!$C:$C,VOL!$E170,Data!$I:$I,"&gt;52",Data!$I:$I,"&lt;=104"),
IF('Sales Volume'!$B$6="Product type",SUMIFS(Data!$G:$G,Data!$F:$F,VOL!$E170,Data!$I:$I,"&gt;52",Data!$I:$I,"&lt;=104"),
""))))</f>
        <v/>
      </c>
    </row>
    <row r="171" spans="1:16" x14ac:dyDescent="0.35">
      <c r="A171" s="8" t="str">
        <f>IFERROR(_xlfn.RANK.EQ(F171,$F$3:$F$150,0)+COUNTIF($F$3:F171,F171)-1,"")</f>
        <v/>
      </c>
      <c r="B171" s="8" t="str">
        <f>IFERROR(_xlfn.RANK.EQ(I171,$I$3:$I$150,0)+COUNTIF($I$3:I171,I171)-1,"")</f>
        <v/>
      </c>
      <c r="C171" s="8" t="str">
        <f>IFERROR(_xlfn.RANK.EQ(L171,$L$3:$L$150,0)+COUNTIF($L$3:L171,L171)-1,"")</f>
        <v/>
      </c>
      <c r="D171" s="8" t="str">
        <f>IFERROR(_xlfn.RANK.EQ(O171,$O$3:$O$150,0)+COUNTIF($O$3:O171,O171)-1,"")</f>
        <v/>
      </c>
      <c r="E171" t="str">
        <f xml:space="preserve">
IF('Pivot fields'!$B170="(blank)","",
IF('Sales Volume'!$B$6="Customer Name",IF(NOT(OR('Pivot fields'!$B170="(blank)",'Pivot fields'!$B170="")),'Pivot fields'!$B170,""),
IF('Sales Volume'!$B$6="Customer location",IF(NOT(OR('Pivot fields'!$D170="(blank)",'Pivot fields'!$D170="")),'Pivot fields'!$D170,""),
IF('Sales Volume'!$B$6="Product type",IF(NOT(OR('Pivot fields'!$F170="(blank)",'Pivot fields'!$F170="")),'Pivot fields'!$F170,""),
""))))</f>
        <v/>
      </c>
      <c r="F171" s="7" t="str">
        <f>IF($E171="","",
IF('Sales Volume'!$B$6="Customer name",SUMIFS(Data!$G:$G,Data!$B:$B,VOL!$E171,Data!$I:$I,1),
IF('Sales Volume'!$B$6="Customer location",SUMIFS(Data!$G:$G,Data!$C:$C,VOL!$E171,Data!$I:$I,1),
IF('Sales Volume'!$B$6="Product type",SUMIFS(Data!$G:$G,Data!$F:$F,VOL!$E171,Data!$I:$I,1),
""))))</f>
        <v/>
      </c>
      <c r="G171" s="7" t="str">
        <f>IF($E171="","",
IF('Sales Volume'!$B$6="Customer name",SUMIFS(Data!$G:$G,Data!$B:$B,VOL!$E171,Data!$I:$I,53),
IF('Sales Volume'!$B$6="Customer location",SUMIFS(Data!$G:$G,Data!$C:$C,VOL!$E171,Data!$I:$I,53),
IF('Sales Volume'!$B$6="Product type",SUMIFS(Data!$G:$G,Data!$F:$F,VOL!$E171,Data!$I:$I,53),
""))))</f>
        <v/>
      </c>
      <c r="I171" s="7" t="str">
        <f>IF($E171="","",
IF('Sales Volume'!$B$6="Customer name",SUMIFS(Data!$G:$G,Data!$B:$B,VOL!$E171,Data!$I:$I,"&gt;0",Data!$I:$I,"&lt;=4"),
IF('Sales Volume'!$B$6="Customer location",SUMIFS(Data!$G:$G,Data!$C:$C,VOL!$E171,Data!$I:$I,"&gt;0",Data!$I:$I,"&lt;=4"),
IF('Sales Volume'!$B$6="Product type",SUMIFS(Data!$G:$G,Data!$F:$F,VOL!$E171,Data!$I:$I,"&gt;0",Data!$I:$I,"&lt;=4"),
""))))</f>
        <v/>
      </c>
      <c r="J171" s="7" t="str">
        <f>IF($E171="","",
IF('Sales Volume'!$B$6="Customer name",SUMIFS(Data!$G:$G,Data!$B:$B,VOL!$E171,Data!$I:$I,"&gt;52",Data!$I:$I,"&lt;=56"),
IF('Sales Volume'!$B$6="Customer location",SUMIFS(Data!$G:$G,Data!$C:$C,VOL!$E171,Data!$I:$I,"&gt;52",Data!$I:$I,"&lt;=56"),
IF('Sales Volume'!$B$6="Product type",SUMIFS(Data!$G:$G,Data!$F:$F,VOL!$E171,Data!$I:$I,"&gt;52",Data!$I:$I,"&lt;=56"),
""))))</f>
        <v/>
      </c>
      <c r="L171" s="7" t="str">
        <f>IF($E171="","",
IF('Sales Volume'!$B$6="Customer name",SUMIFS(Data!$G:$G,Data!$B:$B,VOL!$E171,Data!$I:$I,"&gt;0",Data!$I:$I,"&lt;=13"),
IF('Sales Volume'!$B$6="Customer location",SUMIFS(Data!$G:$G,Data!$C:$C,VOL!$E171,Data!$I:$I,"&gt;0",Data!$I:$I,"&lt;=13"),
IF('Sales Volume'!$B$6="Product type",SUMIFS(Data!$G:$G,Data!$F:$F,VOL!$E171,Data!$I:$I,"&gt;0",Data!$I:$I,"&lt;=13"),
""))))</f>
        <v/>
      </c>
      <c r="M171" s="7" t="str">
        <f>IF($E171="","",
IF('Sales Volume'!$B$6="Customer name",SUMIFS(Data!$G:$G,Data!$B:$B,VOL!$E171,Data!$I:$I,"&gt;52",Data!$I:$I,"&lt;=65"),
IF('Sales Volume'!$B$6="Customer location",SUMIFS(Data!$G:$G,Data!$C:$C,VOL!$E171,Data!$I:$I,"&gt;52",Data!$I:$I,"&lt;=65"),
IF('Sales Volume'!$B$6="Product type",SUMIFS(Data!$G:$G,Data!$F:$F,VOL!$E171,Data!$I:$I,"&gt;52",Data!$I:$I,"&lt;=65"),
""))))</f>
        <v/>
      </c>
      <c r="O171" s="7" t="str">
        <f>IF($E171="","",
IF('Sales Volume'!$B$6="Customer name",SUMIFS(Data!$G:$G,Data!$B:$B,VOL!$E171,Data!$I:$I,"&gt;0",Data!$I:$I,"&lt;=52"),
IF('Sales Volume'!$B$6="Customer location",SUMIFS(Data!$G:$G,Data!$C:$C,VOL!$E171,Data!$I:$I,"&gt;0",Data!$I:$I,"&lt;=52"),
IF('Sales Volume'!$B$6="Product type",SUMIFS(Data!$G:$G,Data!$F:$F,VOL!$E171,Data!$I:$I,"&gt;0",Data!$I:$I,"&lt;=52"),
""))))</f>
        <v/>
      </c>
      <c r="P171" s="7" t="str">
        <f>IF($E171="","",
IF('Sales Volume'!$B$6="Customer name",SUMIFS(Data!$G:$G,Data!$B:$B,VOL!$E171,Data!$I:$I,"&gt;52",Data!$I:$I,"&lt;=104"),
IF('Sales Volume'!$B$6="Customer location",SUMIFS(Data!$G:$G,Data!$C:$C,VOL!$E171,Data!$I:$I,"&gt;52",Data!$I:$I,"&lt;=104"),
IF('Sales Volume'!$B$6="Product type",SUMIFS(Data!$G:$G,Data!$F:$F,VOL!$E171,Data!$I:$I,"&gt;52",Data!$I:$I,"&lt;=104"),
""))))</f>
        <v/>
      </c>
    </row>
    <row r="172" spans="1:16" x14ac:dyDescent="0.35">
      <c r="A172" s="8" t="str">
        <f>IFERROR(_xlfn.RANK.EQ(F172,$F$3:$F$150,0)+COUNTIF($F$3:F172,F172)-1,"")</f>
        <v/>
      </c>
      <c r="B172" s="8" t="str">
        <f>IFERROR(_xlfn.RANK.EQ(I172,$I$3:$I$150,0)+COUNTIF($I$3:I172,I172)-1,"")</f>
        <v/>
      </c>
      <c r="C172" s="8" t="str">
        <f>IFERROR(_xlfn.RANK.EQ(L172,$L$3:$L$150,0)+COUNTIF($L$3:L172,L172)-1,"")</f>
        <v/>
      </c>
      <c r="D172" s="8" t="str">
        <f>IFERROR(_xlfn.RANK.EQ(O172,$O$3:$O$150,0)+COUNTIF($O$3:O172,O172)-1,"")</f>
        <v/>
      </c>
      <c r="E172" t="str">
        <f xml:space="preserve">
IF('Pivot fields'!$B171="(blank)","",
IF('Sales Volume'!$B$6="Customer Name",IF(NOT(OR('Pivot fields'!$B171="(blank)",'Pivot fields'!$B171="")),'Pivot fields'!$B171,""),
IF('Sales Volume'!$B$6="Customer location",IF(NOT(OR('Pivot fields'!$D171="(blank)",'Pivot fields'!$D171="")),'Pivot fields'!$D171,""),
IF('Sales Volume'!$B$6="Product type",IF(NOT(OR('Pivot fields'!$F171="(blank)",'Pivot fields'!$F171="")),'Pivot fields'!$F171,""),
""))))</f>
        <v/>
      </c>
      <c r="F172" s="7" t="str">
        <f>IF($E172="","",
IF('Sales Volume'!$B$6="Customer name",SUMIFS(Data!$G:$G,Data!$B:$B,VOL!$E172,Data!$I:$I,1),
IF('Sales Volume'!$B$6="Customer location",SUMIFS(Data!$G:$G,Data!$C:$C,VOL!$E172,Data!$I:$I,1),
IF('Sales Volume'!$B$6="Product type",SUMIFS(Data!$G:$G,Data!$F:$F,VOL!$E172,Data!$I:$I,1),
""))))</f>
        <v/>
      </c>
      <c r="G172" s="7" t="str">
        <f>IF($E172="","",
IF('Sales Volume'!$B$6="Customer name",SUMIFS(Data!$G:$G,Data!$B:$B,VOL!$E172,Data!$I:$I,53),
IF('Sales Volume'!$B$6="Customer location",SUMIFS(Data!$G:$G,Data!$C:$C,VOL!$E172,Data!$I:$I,53),
IF('Sales Volume'!$B$6="Product type",SUMIFS(Data!$G:$G,Data!$F:$F,VOL!$E172,Data!$I:$I,53),
""))))</f>
        <v/>
      </c>
      <c r="I172" s="7" t="str">
        <f>IF($E172="","",
IF('Sales Volume'!$B$6="Customer name",SUMIFS(Data!$G:$G,Data!$B:$B,VOL!$E172,Data!$I:$I,"&gt;0",Data!$I:$I,"&lt;=4"),
IF('Sales Volume'!$B$6="Customer location",SUMIFS(Data!$G:$G,Data!$C:$C,VOL!$E172,Data!$I:$I,"&gt;0",Data!$I:$I,"&lt;=4"),
IF('Sales Volume'!$B$6="Product type",SUMIFS(Data!$G:$G,Data!$F:$F,VOL!$E172,Data!$I:$I,"&gt;0",Data!$I:$I,"&lt;=4"),
""))))</f>
        <v/>
      </c>
      <c r="J172" s="7" t="str">
        <f>IF($E172="","",
IF('Sales Volume'!$B$6="Customer name",SUMIFS(Data!$G:$G,Data!$B:$B,VOL!$E172,Data!$I:$I,"&gt;52",Data!$I:$I,"&lt;=56"),
IF('Sales Volume'!$B$6="Customer location",SUMIFS(Data!$G:$G,Data!$C:$C,VOL!$E172,Data!$I:$I,"&gt;52",Data!$I:$I,"&lt;=56"),
IF('Sales Volume'!$B$6="Product type",SUMIFS(Data!$G:$G,Data!$F:$F,VOL!$E172,Data!$I:$I,"&gt;52",Data!$I:$I,"&lt;=56"),
""))))</f>
        <v/>
      </c>
      <c r="L172" s="7" t="str">
        <f>IF($E172="","",
IF('Sales Volume'!$B$6="Customer name",SUMIFS(Data!$G:$G,Data!$B:$B,VOL!$E172,Data!$I:$I,"&gt;0",Data!$I:$I,"&lt;=13"),
IF('Sales Volume'!$B$6="Customer location",SUMIFS(Data!$G:$G,Data!$C:$C,VOL!$E172,Data!$I:$I,"&gt;0",Data!$I:$I,"&lt;=13"),
IF('Sales Volume'!$B$6="Product type",SUMIFS(Data!$G:$G,Data!$F:$F,VOL!$E172,Data!$I:$I,"&gt;0",Data!$I:$I,"&lt;=13"),
""))))</f>
        <v/>
      </c>
      <c r="M172" s="7" t="str">
        <f>IF($E172="","",
IF('Sales Volume'!$B$6="Customer name",SUMIFS(Data!$G:$G,Data!$B:$B,VOL!$E172,Data!$I:$I,"&gt;52",Data!$I:$I,"&lt;=65"),
IF('Sales Volume'!$B$6="Customer location",SUMIFS(Data!$G:$G,Data!$C:$C,VOL!$E172,Data!$I:$I,"&gt;52",Data!$I:$I,"&lt;=65"),
IF('Sales Volume'!$B$6="Product type",SUMIFS(Data!$G:$G,Data!$F:$F,VOL!$E172,Data!$I:$I,"&gt;52",Data!$I:$I,"&lt;=65"),
""))))</f>
        <v/>
      </c>
      <c r="O172" s="7" t="str">
        <f>IF($E172="","",
IF('Sales Volume'!$B$6="Customer name",SUMIFS(Data!$G:$G,Data!$B:$B,VOL!$E172,Data!$I:$I,"&gt;0",Data!$I:$I,"&lt;=52"),
IF('Sales Volume'!$B$6="Customer location",SUMIFS(Data!$G:$G,Data!$C:$C,VOL!$E172,Data!$I:$I,"&gt;0",Data!$I:$I,"&lt;=52"),
IF('Sales Volume'!$B$6="Product type",SUMIFS(Data!$G:$G,Data!$F:$F,VOL!$E172,Data!$I:$I,"&gt;0",Data!$I:$I,"&lt;=52"),
""))))</f>
        <v/>
      </c>
      <c r="P172" s="7" t="str">
        <f>IF($E172="","",
IF('Sales Volume'!$B$6="Customer name",SUMIFS(Data!$G:$G,Data!$B:$B,VOL!$E172,Data!$I:$I,"&gt;52",Data!$I:$I,"&lt;=104"),
IF('Sales Volume'!$B$6="Customer location",SUMIFS(Data!$G:$G,Data!$C:$C,VOL!$E172,Data!$I:$I,"&gt;52",Data!$I:$I,"&lt;=104"),
IF('Sales Volume'!$B$6="Product type",SUMIFS(Data!$G:$G,Data!$F:$F,VOL!$E172,Data!$I:$I,"&gt;52",Data!$I:$I,"&lt;=104"),
""))))</f>
        <v/>
      </c>
    </row>
    <row r="173" spans="1:16" x14ac:dyDescent="0.35">
      <c r="A173" s="8" t="str">
        <f>IFERROR(_xlfn.RANK.EQ(F173,$F$3:$F$150,0)+COUNTIF($F$3:F173,F173)-1,"")</f>
        <v/>
      </c>
      <c r="B173" s="8" t="str">
        <f>IFERROR(_xlfn.RANK.EQ(I173,$I$3:$I$150,0)+COUNTIF($I$3:I173,I173)-1,"")</f>
        <v/>
      </c>
      <c r="C173" s="8" t="str">
        <f>IFERROR(_xlfn.RANK.EQ(L173,$L$3:$L$150,0)+COUNTIF($L$3:L173,L173)-1,"")</f>
        <v/>
      </c>
      <c r="D173" s="8" t="str">
        <f>IFERROR(_xlfn.RANK.EQ(O173,$O$3:$O$150,0)+COUNTIF($O$3:O173,O173)-1,"")</f>
        <v/>
      </c>
      <c r="E173" t="str">
        <f xml:space="preserve">
IF('Pivot fields'!$B172="(blank)","",
IF('Sales Volume'!$B$6="Customer Name",IF(NOT(OR('Pivot fields'!$B172="(blank)",'Pivot fields'!$B172="")),'Pivot fields'!$B172,""),
IF('Sales Volume'!$B$6="Customer location",IF(NOT(OR('Pivot fields'!$D172="(blank)",'Pivot fields'!$D172="")),'Pivot fields'!$D172,""),
IF('Sales Volume'!$B$6="Product type",IF(NOT(OR('Pivot fields'!$F172="(blank)",'Pivot fields'!$F172="")),'Pivot fields'!$F172,""),
""))))</f>
        <v/>
      </c>
      <c r="F173" s="7" t="str">
        <f>IF($E173="","",
IF('Sales Volume'!$B$6="Customer name",SUMIFS(Data!$G:$G,Data!$B:$B,VOL!$E173,Data!$I:$I,1),
IF('Sales Volume'!$B$6="Customer location",SUMIFS(Data!$G:$G,Data!$C:$C,VOL!$E173,Data!$I:$I,1),
IF('Sales Volume'!$B$6="Product type",SUMIFS(Data!$G:$G,Data!$F:$F,VOL!$E173,Data!$I:$I,1),
""))))</f>
        <v/>
      </c>
      <c r="G173" s="7" t="str">
        <f>IF($E173="","",
IF('Sales Volume'!$B$6="Customer name",SUMIFS(Data!$G:$G,Data!$B:$B,VOL!$E173,Data!$I:$I,53),
IF('Sales Volume'!$B$6="Customer location",SUMIFS(Data!$G:$G,Data!$C:$C,VOL!$E173,Data!$I:$I,53),
IF('Sales Volume'!$B$6="Product type",SUMIFS(Data!$G:$G,Data!$F:$F,VOL!$E173,Data!$I:$I,53),
""))))</f>
        <v/>
      </c>
      <c r="I173" s="7" t="str">
        <f>IF($E173="","",
IF('Sales Volume'!$B$6="Customer name",SUMIFS(Data!$G:$G,Data!$B:$B,VOL!$E173,Data!$I:$I,"&gt;0",Data!$I:$I,"&lt;=4"),
IF('Sales Volume'!$B$6="Customer location",SUMIFS(Data!$G:$G,Data!$C:$C,VOL!$E173,Data!$I:$I,"&gt;0",Data!$I:$I,"&lt;=4"),
IF('Sales Volume'!$B$6="Product type",SUMIFS(Data!$G:$G,Data!$F:$F,VOL!$E173,Data!$I:$I,"&gt;0",Data!$I:$I,"&lt;=4"),
""))))</f>
        <v/>
      </c>
      <c r="J173" s="7" t="str">
        <f>IF($E173="","",
IF('Sales Volume'!$B$6="Customer name",SUMIFS(Data!$G:$G,Data!$B:$B,VOL!$E173,Data!$I:$I,"&gt;52",Data!$I:$I,"&lt;=56"),
IF('Sales Volume'!$B$6="Customer location",SUMIFS(Data!$G:$G,Data!$C:$C,VOL!$E173,Data!$I:$I,"&gt;52",Data!$I:$I,"&lt;=56"),
IF('Sales Volume'!$B$6="Product type",SUMIFS(Data!$G:$G,Data!$F:$F,VOL!$E173,Data!$I:$I,"&gt;52",Data!$I:$I,"&lt;=56"),
""))))</f>
        <v/>
      </c>
      <c r="L173" s="7" t="str">
        <f>IF($E173="","",
IF('Sales Volume'!$B$6="Customer name",SUMIFS(Data!$G:$G,Data!$B:$B,VOL!$E173,Data!$I:$I,"&gt;0",Data!$I:$I,"&lt;=13"),
IF('Sales Volume'!$B$6="Customer location",SUMIFS(Data!$G:$G,Data!$C:$C,VOL!$E173,Data!$I:$I,"&gt;0",Data!$I:$I,"&lt;=13"),
IF('Sales Volume'!$B$6="Product type",SUMIFS(Data!$G:$G,Data!$F:$F,VOL!$E173,Data!$I:$I,"&gt;0",Data!$I:$I,"&lt;=13"),
""))))</f>
        <v/>
      </c>
      <c r="M173" s="7" t="str">
        <f>IF($E173="","",
IF('Sales Volume'!$B$6="Customer name",SUMIFS(Data!$G:$G,Data!$B:$B,VOL!$E173,Data!$I:$I,"&gt;52",Data!$I:$I,"&lt;=65"),
IF('Sales Volume'!$B$6="Customer location",SUMIFS(Data!$G:$G,Data!$C:$C,VOL!$E173,Data!$I:$I,"&gt;52",Data!$I:$I,"&lt;=65"),
IF('Sales Volume'!$B$6="Product type",SUMIFS(Data!$G:$G,Data!$F:$F,VOL!$E173,Data!$I:$I,"&gt;52",Data!$I:$I,"&lt;=65"),
""))))</f>
        <v/>
      </c>
      <c r="O173" s="7" t="str">
        <f>IF($E173="","",
IF('Sales Volume'!$B$6="Customer name",SUMIFS(Data!$G:$G,Data!$B:$B,VOL!$E173,Data!$I:$I,"&gt;0",Data!$I:$I,"&lt;=52"),
IF('Sales Volume'!$B$6="Customer location",SUMIFS(Data!$G:$G,Data!$C:$C,VOL!$E173,Data!$I:$I,"&gt;0",Data!$I:$I,"&lt;=52"),
IF('Sales Volume'!$B$6="Product type",SUMIFS(Data!$G:$G,Data!$F:$F,VOL!$E173,Data!$I:$I,"&gt;0",Data!$I:$I,"&lt;=52"),
""))))</f>
        <v/>
      </c>
      <c r="P173" s="7" t="str">
        <f>IF($E173="","",
IF('Sales Volume'!$B$6="Customer name",SUMIFS(Data!$G:$G,Data!$B:$B,VOL!$E173,Data!$I:$I,"&gt;52",Data!$I:$I,"&lt;=104"),
IF('Sales Volume'!$B$6="Customer location",SUMIFS(Data!$G:$G,Data!$C:$C,VOL!$E173,Data!$I:$I,"&gt;52",Data!$I:$I,"&lt;=104"),
IF('Sales Volume'!$B$6="Product type",SUMIFS(Data!$G:$G,Data!$F:$F,VOL!$E173,Data!$I:$I,"&gt;52",Data!$I:$I,"&lt;=104"),
""))))</f>
        <v/>
      </c>
    </row>
    <row r="174" spans="1:16" x14ac:dyDescent="0.35">
      <c r="A174" s="8" t="str">
        <f>IFERROR(_xlfn.RANK.EQ(F174,$F$3:$F$150,0)+COUNTIF($F$3:F174,F174)-1,"")</f>
        <v/>
      </c>
      <c r="B174" s="8" t="str">
        <f>IFERROR(_xlfn.RANK.EQ(I174,$I$3:$I$150,0)+COUNTIF($I$3:I174,I174)-1,"")</f>
        <v/>
      </c>
      <c r="C174" s="8" t="str">
        <f>IFERROR(_xlfn.RANK.EQ(L174,$L$3:$L$150,0)+COUNTIF($L$3:L174,L174)-1,"")</f>
        <v/>
      </c>
      <c r="D174" s="8" t="str">
        <f>IFERROR(_xlfn.RANK.EQ(O174,$O$3:$O$150,0)+COUNTIF($O$3:O174,O174)-1,"")</f>
        <v/>
      </c>
      <c r="E174" t="str">
        <f xml:space="preserve">
IF('Pivot fields'!$B173="(blank)","",
IF('Sales Volume'!$B$6="Customer Name",IF(NOT(OR('Pivot fields'!$B173="(blank)",'Pivot fields'!$B173="")),'Pivot fields'!$B173,""),
IF('Sales Volume'!$B$6="Customer location",IF(NOT(OR('Pivot fields'!$D173="(blank)",'Pivot fields'!$D173="")),'Pivot fields'!$D173,""),
IF('Sales Volume'!$B$6="Product type",IF(NOT(OR('Pivot fields'!$F173="(blank)",'Pivot fields'!$F173="")),'Pivot fields'!$F173,""),
""))))</f>
        <v/>
      </c>
      <c r="F174" s="7" t="str">
        <f>IF($E174="","",
IF('Sales Volume'!$B$6="Customer name",SUMIFS(Data!$G:$G,Data!$B:$B,VOL!$E174,Data!$I:$I,1),
IF('Sales Volume'!$B$6="Customer location",SUMIFS(Data!$G:$G,Data!$C:$C,VOL!$E174,Data!$I:$I,1),
IF('Sales Volume'!$B$6="Product type",SUMIFS(Data!$G:$G,Data!$F:$F,VOL!$E174,Data!$I:$I,1),
""))))</f>
        <v/>
      </c>
      <c r="G174" s="7" t="str">
        <f>IF($E174="","",
IF('Sales Volume'!$B$6="Customer name",SUMIFS(Data!$G:$G,Data!$B:$B,VOL!$E174,Data!$I:$I,53),
IF('Sales Volume'!$B$6="Customer location",SUMIFS(Data!$G:$G,Data!$C:$C,VOL!$E174,Data!$I:$I,53),
IF('Sales Volume'!$B$6="Product type",SUMIFS(Data!$G:$G,Data!$F:$F,VOL!$E174,Data!$I:$I,53),
""))))</f>
        <v/>
      </c>
      <c r="I174" s="7" t="str">
        <f>IF($E174="","",
IF('Sales Volume'!$B$6="Customer name",SUMIFS(Data!$G:$G,Data!$B:$B,VOL!$E174,Data!$I:$I,"&gt;0",Data!$I:$I,"&lt;=4"),
IF('Sales Volume'!$B$6="Customer location",SUMIFS(Data!$G:$G,Data!$C:$C,VOL!$E174,Data!$I:$I,"&gt;0",Data!$I:$I,"&lt;=4"),
IF('Sales Volume'!$B$6="Product type",SUMIFS(Data!$G:$G,Data!$F:$F,VOL!$E174,Data!$I:$I,"&gt;0",Data!$I:$I,"&lt;=4"),
""))))</f>
        <v/>
      </c>
      <c r="J174" s="7" t="str">
        <f>IF($E174="","",
IF('Sales Volume'!$B$6="Customer name",SUMIFS(Data!$G:$G,Data!$B:$B,VOL!$E174,Data!$I:$I,"&gt;52",Data!$I:$I,"&lt;=56"),
IF('Sales Volume'!$B$6="Customer location",SUMIFS(Data!$G:$G,Data!$C:$C,VOL!$E174,Data!$I:$I,"&gt;52",Data!$I:$I,"&lt;=56"),
IF('Sales Volume'!$B$6="Product type",SUMIFS(Data!$G:$G,Data!$F:$F,VOL!$E174,Data!$I:$I,"&gt;52",Data!$I:$I,"&lt;=56"),
""))))</f>
        <v/>
      </c>
      <c r="L174" s="7" t="str">
        <f>IF($E174="","",
IF('Sales Volume'!$B$6="Customer name",SUMIFS(Data!$G:$G,Data!$B:$B,VOL!$E174,Data!$I:$I,"&gt;0",Data!$I:$I,"&lt;=13"),
IF('Sales Volume'!$B$6="Customer location",SUMIFS(Data!$G:$G,Data!$C:$C,VOL!$E174,Data!$I:$I,"&gt;0",Data!$I:$I,"&lt;=13"),
IF('Sales Volume'!$B$6="Product type",SUMIFS(Data!$G:$G,Data!$F:$F,VOL!$E174,Data!$I:$I,"&gt;0",Data!$I:$I,"&lt;=13"),
""))))</f>
        <v/>
      </c>
      <c r="M174" s="7" t="str">
        <f>IF($E174="","",
IF('Sales Volume'!$B$6="Customer name",SUMIFS(Data!$G:$G,Data!$B:$B,VOL!$E174,Data!$I:$I,"&gt;52",Data!$I:$I,"&lt;=65"),
IF('Sales Volume'!$B$6="Customer location",SUMIFS(Data!$G:$G,Data!$C:$C,VOL!$E174,Data!$I:$I,"&gt;52",Data!$I:$I,"&lt;=65"),
IF('Sales Volume'!$B$6="Product type",SUMIFS(Data!$G:$G,Data!$F:$F,VOL!$E174,Data!$I:$I,"&gt;52",Data!$I:$I,"&lt;=65"),
""))))</f>
        <v/>
      </c>
      <c r="O174" s="7" t="str">
        <f>IF($E174="","",
IF('Sales Volume'!$B$6="Customer name",SUMIFS(Data!$G:$G,Data!$B:$B,VOL!$E174,Data!$I:$I,"&gt;0",Data!$I:$I,"&lt;=52"),
IF('Sales Volume'!$B$6="Customer location",SUMIFS(Data!$G:$G,Data!$C:$C,VOL!$E174,Data!$I:$I,"&gt;0",Data!$I:$I,"&lt;=52"),
IF('Sales Volume'!$B$6="Product type",SUMIFS(Data!$G:$G,Data!$F:$F,VOL!$E174,Data!$I:$I,"&gt;0",Data!$I:$I,"&lt;=52"),
""))))</f>
        <v/>
      </c>
      <c r="P174" s="7" t="str">
        <f>IF($E174="","",
IF('Sales Volume'!$B$6="Customer name",SUMIFS(Data!$G:$G,Data!$B:$B,VOL!$E174,Data!$I:$I,"&gt;52",Data!$I:$I,"&lt;=104"),
IF('Sales Volume'!$B$6="Customer location",SUMIFS(Data!$G:$G,Data!$C:$C,VOL!$E174,Data!$I:$I,"&gt;52",Data!$I:$I,"&lt;=104"),
IF('Sales Volume'!$B$6="Product type",SUMIFS(Data!$G:$G,Data!$F:$F,VOL!$E174,Data!$I:$I,"&gt;52",Data!$I:$I,"&lt;=104"),
""))))</f>
        <v/>
      </c>
    </row>
    <row r="175" spans="1:16" x14ac:dyDescent="0.35">
      <c r="A175" s="8" t="str">
        <f>IFERROR(_xlfn.RANK.EQ(F175,$F$3:$F$150,0)+COUNTIF($F$3:F175,F175)-1,"")</f>
        <v/>
      </c>
      <c r="B175" s="8" t="str">
        <f>IFERROR(_xlfn.RANK.EQ(I175,$I$3:$I$150,0)+COUNTIF($I$3:I175,I175)-1,"")</f>
        <v/>
      </c>
      <c r="C175" s="8" t="str">
        <f>IFERROR(_xlfn.RANK.EQ(L175,$L$3:$L$150,0)+COUNTIF($L$3:L175,L175)-1,"")</f>
        <v/>
      </c>
      <c r="D175" s="8" t="str">
        <f>IFERROR(_xlfn.RANK.EQ(O175,$O$3:$O$150,0)+COUNTIF($O$3:O175,O175)-1,"")</f>
        <v/>
      </c>
      <c r="E175" t="str">
        <f xml:space="preserve">
IF('Pivot fields'!$B174="(blank)","",
IF('Sales Volume'!$B$6="Customer Name",IF(NOT(OR('Pivot fields'!$B174="(blank)",'Pivot fields'!$B174="")),'Pivot fields'!$B174,""),
IF('Sales Volume'!$B$6="Customer location",IF(NOT(OR('Pivot fields'!$D174="(blank)",'Pivot fields'!$D174="")),'Pivot fields'!$D174,""),
IF('Sales Volume'!$B$6="Product type",IF(NOT(OR('Pivot fields'!$F174="(blank)",'Pivot fields'!$F174="")),'Pivot fields'!$F174,""),
""))))</f>
        <v/>
      </c>
      <c r="F175" s="7" t="str">
        <f>IF($E175="","",
IF('Sales Volume'!$B$6="Customer name",SUMIFS(Data!$G:$G,Data!$B:$B,VOL!$E175,Data!$I:$I,1),
IF('Sales Volume'!$B$6="Customer location",SUMIFS(Data!$G:$G,Data!$C:$C,VOL!$E175,Data!$I:$I,1),
IF('Sales Volume'!$B$6="Product type",SUMIFS(Data!$G:$G,Data!$F:$F,VOL!$E175,Data!$I:$I,1),
""))))</f>
        <v/>
      </c>
      <c r="G175" s="7" t="str">
        <f>IF($E175="","",
IF('Sales Volume'!$B$6="Customer name",SUMIFS(Data!$G:$G,Data!$B:$B,VOL!$E175,Data!$I:$I,53),
IF('Sales Volume'!$B$6="Customer location",SUMIFS(Data!$G:$G,Data!$C:$C,VOL!$E175,Data!$I:$I,53),
IF('Sales Volume'!$B$6="Product type",SUMIFS(Data!$G:$G,Data!$F:$F,VOL!$E175,Data!$I:$I,53),
""))))</f>
        <v/>
      </c>
      <c r="I175" s="7" t="str">
        <f>IF($E175="","",
IF('Sales Volume'!$B$6="Customer name",SUMIFS(Data!$G:$G,Data!$B:$B,VOL!$E175,Data!$I:$I,"&gt;0",Data!$I:$I,"&lt;=4"),
IF('Sales Volume'!$B$6="Customer location",SUMIFS(Data!$G:$G,Data!$C:$C,VOL!$E175,Data!$I:$I,"&gt;0",Data!$I:$I,"&lt;=4"),
IF('Sales Volume'!$B$6="Product type",SUMIFS(Data!$G:$G,Data!$F:$F,VOL!$E175,Data!$I:$I,"&gt;0",Data!$I:$I,"&lt;=4"),
""))))</f>
        <v/>
      </c>
      <c r="J175" s="7" t="str">
        <f>IF($E175="","",
IF('Sales Volume'!$B$6="Customer name",SUMIFS(Data!$G:$G,Data!$B:$B,VOL!$E175,Data!$I:$I,"&gt;52",Data!$I:$I,"&lt;=56"),
IF('Sales Volume'!$B$6="Customer location",SUMIFS(Data!$G:$G,Data!$C:$C,VOL!$E175,Data!$I:$I,"&gt;52",Data!$I:$I,"&lt;=56"),
IF('Sales Volume'!$B$6="Product type",SUMIFS(Data!$G:$G,Data!$F:$F,VOL!$E175,Data!$I:$I,"&gt;52",Data!$I:$I,"&lt;=56"),
""))))</f>
        <v/>
      </c>
      <c r="L175" s="7" t="str">
        <f>IF($E175="","",
IF('Sales Volume'!$B$6="Customer name",SUMIFS(Data!$G:$G,Data!$B:$B,VOL!$E175,Data!$I:$I,"&gt;0",Data!$I:$I,"&lt;=13"),
IF('Sales Volume'!$B$6="Customer location",SUMIFS(Data!$G:$G,Data!$C:$C,VOL!$E175,Data!$I:$I,"&gt;0",Data!$I:$I,"&lt;=13"),
IF('Sales Volume'!$B$6="Product type",SUMIFS(Data!$G:$G,Data!$F:$F,VOL!$E175,Data!$I:$I,"&gt;0",Data!$I:$I,"&lt;=13"),
""))))</f>
        <v/>
      </c>
      <c r="M175" s="7" t="str">
        <f>IF($E175="","",
IF('Sales Volume'!$B$6="Customer name",SUMIFS(Data!$G:$G,Data!$B:$B,VOL!$E175,Data!$I:$I,"&gt;52",Data!$I:$I,"&lt;=65"),
IF('Sales Volume'!$B$6="Customer location",SUMIFS(Data!$G:$G,Data!$C:$C,VOL!$E175,Data!$I:$I,"&gt;52",Data!$I:$I,"&lt;=65"),
IF('Sales Volume'!$B$6="Product type",SUMIFS(Data!$G:$G,Data!$F:$F,VOL!$E175,Data!$I:$I,"&gt;52",Data!$I:$I,"&lt;=65"),
""))))</f>
        <v/>
      </c>
      <c r="O175" s="7" t="str">
        <f>IF($E175="","",
IF('Sales Volume'!$B$6="Customer name",SUMIFS(Data!$G:$G,Data!$B:$B,VOL!$E175,Data!$I:$I,"&gt;0",Data!$I:$I,"&lt;=52"),
IF('Sales Volume'!$B$6="Customer location",SUMIFS(Data!$G:$G,Data!$C:$C,VOL!$E175,Data!$I:$I,"&gt;0",Data!$I:$I,"&lt;=52"),
IF('Sales Volume'!$B$6="Product type",SUMIFS(Data!$G:$G,Data!$F:$F,VOL!$E175,Data!$I:$I,"&gt;0",Data!$I:$I,"&lt;=52"),
""))))</f>
        <v/>
      </c>
      <c r="P175" s="7" t="str">
        <f>IF($E175="","",
IF('Sales Volume'!$B$6="Customer name",SUMIFS(Data!$G:$G,Data!$B:$B,VOL!$E175,Data!$I:$I,"&gt;52",Data!$I:$I,"&lt;=104"),
IF('Sales Volume'!$B$6="Customer location",SUMIFS(Data!$G:$G,Data!$C:$C,VOL!$E175,Data!$I:$I,"&gt;52",Data!$I:$I,"&lt;=104"),
IF('Sales Volume'!$B$6="Product type",SUMIFS(Data!$G:$G,Data!$F:$F,VOL!$E175,Data!$I:$I,"&gt;52",Data!$I:$I,"&lt;=104"),
""))))</f>
        <v/>
      </c>
    </row>
    <row r="176" spans="1:16" x14ac:dyDescent="0.35">
      <c r="A176" s="8" t="str">
        <f>IFERROR(_xlfn.RANK.EQ(F176,$F$3:$F$150,0)+COUNTIF($F$3:F176,F176)-1,"")</f>
        <v/>
      </c>
      <c r="B176" s="8" t="str">
        <f>IFERROR(_xlfn.RANK.EQ(I176,$I$3:$I$150,0)+COUNTIF($I$3:I176,I176)-1,"")</f>
        <v/>
      </c>
      <c r="C176" s="8" t="str">
        <f>IFERROR(_xlfn.RANK.EQ(L176,$L$3:$L$150,0)+COUNTIF($L$3:L176,L176)-1,"")</f>
        <v/>
      </c>
      <c r="D176" s="8" t="str">
        <f>IFERROR(_xlfn.RANK.EQ(O176,$O$3:$O$150,0)+COUNTIF($O$3:O176,O176)-1,"")</f>
        <v/>
      </c>
      <c r="E176" t="str">
        <f xml:space="preserve">
IF('Pivot fields'!$B175="(blank)","",
IF('Sales Volume'!$B$6="Customer Name",IF(NOT(OR('Pivot fields'!$B175="(blank)",'Pivot fields'!$B175="")),'Pivot fields'!$B175,""),
IF('Sales Volume'!$B$6="Customer location",IF(NOT(OR('Pivot fields'!$D175="(blank)",'Pivot fields'!$D175="")),'Pivot fields'!$D175,""),
IF('Sales Volume'!$B$6="Product type",IF(NOT(OR('Pivot fields'!$F175="(blank)",'Pivot fields'!$F175="")),'Pivot fields'!$F175,""),
""))))</f>
        <v/>
      </c>
      <c r="F176" s="7" t="str">
        <f>IF($E176="","",
IF('Sales Volume'!$B$6="Customer name",SUMIFS(Data!$G:$G,Data!$B:$B,VOL!$E176,Data!$I:$I,1),
IF('Sales Volume'!$B$6="Customer location",SUMIFS(Data!$G:$G,Data!$C:$C,VOL!$E176,Data!$I:$I,1),
IF('Sales Volume'!$B$6="Product type",SUMIFS(Data!$G:$G,Data!$F:$F,VOL!$E176,Data!$I:$I,1),
""))))</f>
        <v/>
      </c>
      <c r="G176" s="7" t="str">
        <f>IF($E176="","",
IF('Sales Volume'!$B$6="Customer name",SUMIFS(Data!$G:$G,Data!$B:$B,VOL!$E176,Data!$I:$I,53),
IF('Sales Volume'!$B$6="Customer location",SUMIFS(Data!$G:$G,Data!$C:$C,VOL!$E176,Data!$I:$I,53),
IF('Sales Volume'!$B$6="Product type",SUMIFS(Data!$G:$G,Data!$F:$F,VOL!$E176,Data!$I:$I,53),
""))))</f>
        <v/>
      </c>
      <c r="I176" s="7" t="str">
        <f>IF($E176="","",
IF('Sales Volume'!$B$6="Customer name",SUMIFS(Data!$G:$G,Data!$B:$B,VOL!$E176,Data!$I:$I,"&gt;0",Data!$I:$I,"&lt;=4"),
IF('Sales Volume'!$B$6="Customer location",SUMIFS(Data!$G:$G,Data!$C:$C,VOL!$E176,Data!$I:$I,"&gt;0",Data!$I:$I,"&lt;=4"),
IF('Sales Volume'!$B$6="Product type",SUMIFS(Data!$G:$G,Data!$F:$F,VOL!$E176,Data!$I:$I,"&gt;0",Data!$I:$I,"&lt;=4"),
""))))</f>
        <v/>
      </c>
      <c r="J176" s="7" t="str">
        <f>IF($E176="","",
IF('Sales Volume'!$B$6="Customer name",SUMIFS(Data!$G:$G,Data!$B:$B,VOL!$E176,Data!$I:$I,"&gt;52",Data!$I:$I,"&lt;=56"),
IF('Sales Volume'!$B$6="Customer location",SUMIFS(Data!$G:$G,Data!$C:$C,VOL!$E176,Data!$I:$I,"&gt;52",Data!$I:$I,"&lt;=56"),
IF('Sales Volume'!$B$6="Product type",SUMIFS(Data!$G:$G,Data!$F:$F,VOL!$E176,Data!$I:$I,"&gt;52",Data!$I:$I,"&lt;=56"),
""))))</f>
        <v/>
      </c>
      <c r="L176" s="7" t="str">
        <f>IF($E176="","",
IF('Sales Volume'!$B$6="Customer name",SUMIFS(Data!$G:$G,Data!$B:$B,VOL!$E176,Data!$I:$I,"&gt;0",Data!$I:$I,"&lt;=13"),
IF('Sales Volume'!$B$6="Customer location",SUMIFS(Data!$G:$G,Data!$C:$C,VOL!$E176,Data!$I:$I,"&gt;0",Data!$I:$I,"&lt;=13"),
IF('Sales Volume'!$B$6="Product type",SUMIFS(Data!$G:$G,Data!$F:$F,VOL!$E176,Data!$I:$I,"&gt;0",Data!$I:$I,"&lt;=13"),
""))))</f>
        <v/>
      </c>
      <c r="M176" s="7" t="str">
        <f>IF($E176="","",
IF('Sales Volume'!$B$6="Customer name",SUMIFS(Data!$G:$G,Data!$B:$B,VOL!$E176,Data!$I:$I,"&gt;52",Data!$I:$I,"&lt;=65"),
IF('Sales Volume'!$B$6="Customer location",SUMIFS(Data!$G:$G,Data!$C:$C,VOL!$E176,Data!$I:$I,"&gt;52",Data!$I:$I,"&lt;=65"),
IF('Sales Volume'!$B$6="Product type",SUMIFS(Data!$G:$G,Data!$F:$F,VOL!$E176,Data!$I:$I,"&gt;52",Data!$I:$I,"&lt;=65"),
""))))</f>
        <v/>
      </c>
      <c r="O176" s="7" t="str">
        <f>IF($E176="","",
IF('Sales Volume'!$B$6="Customer name",SUMIFS(Data!$G:$G,Data!$B:$B,VOL!$E176,Data!$I:$I,"&gt;0",Data!$I:$I,"&lt;=52"),
IF('Sales Volume'!$B$6="Customer location",SUMIFS(Data!$G:$G,Data!$C:$C,VOL!$E176,Data!$I:$I,"&gt;0",Data!$I:$I,"&lt;=52"),
IF('Sales Volume'!$B$6="Product type",SUMIFS(Data!$G:$G,Data!$F:$F,VOL!$E176,Data!$I:$I,"&gt;0",Data!$I:$I,"&lt;=52"),
""))))</f>
        <v/>
      </c>
      <c r="P176" s="7" t="str">
        <f>IF($E176="","",
IF('Sales Volume'!$B$6="Customer name",SUMIFS(Data!$G:$G,Data!$B:$B,VOL!$E176,Data!$I:$I,"&gt;52",Data!$I:$I,"&lt;=104"),
IF('Sales Volume'!$B$6="Customer location",SUMIFS(Data!$G:$G,Data!$C:$C,VOL!$E176,Data!$I:$I,"&gt;52",Data!$I:$I,"&lt;=104"),
IF('Sales Volume'!$B$6="Product type",SUMIFS(Data!$G:$G,Data!$F:$F,VOL!$E176,Data!$I:$I,"&gt;52",Data!$I:$I,"&lt;=104"),
""))))</f>
        <v/>
      </c>
    </row>
    <row r="177" spans="1:16" x14ac:dyDescent="0.35">
      <c r="A177" s="8" t="str">
        <f>IFERROR(_xlfn.RANK.EQ(F177,$F$3:$F$150,0)+COUNTIF($F$3:F177,F177)-1,"")</f>
        <v/>
      </c>
      <c r="B177" s="8" t="str">
        <f>IFERROR(_xlfn.RANK.EQ(I177,$I$3:$I$150,0)+COUNTIF($I$3:I177,I177)-1,"")</f>
        <v/>
      </c>
      <c r="C177" s="8" t="str">
        <f>IFERROR(_xlfn.RANK.EQ(L177,$L$3:$L$150,0)+COUNTIF($L$3:L177,L177)-1,"")</f>
        <v/>
      </c>
      <c r="D177" s="8" t="str">
        <f>IFERROR(_xlfn.RANK.EQ(O177,$O$3:$O$150,0)+COUNTIF($O$3:O177,O177)-1,"")</f>
        <v/>
      </c>
      <c r="E177" t="str">
        <f xml:space="preserve">
IF('Pivot fields'!$B176="(blank)","",
IF('Sales Volume'!$B$6="Customer Name",IF(NOT(OR('Pivot fields'!$B176="(blank)",'Pivot fields'!$B176="")),'Pivot fields'!$B176,""),
IF('Sales Volume'!$B$6="Customer location",IF(NOT(OR('Pivot fields'!$D176="(blank)",'Pivot fields'!$D176="")),'Pivot fields'!$D176,""),
IF('Sales Volume'!$B$6="Product type",IF(NOT(OR('Pivot fields'!$F176="(blank)",'Pivot fields'!$F176="")),'Pivot fields'!$F176,""),
""))))</f>
        <v/>
      </c>
      <c r="F177" s="7" t="str">
        <f>IF($E177="","",
IF('Sales Volume'!$B$6="Customer name",SUMIFS(Data!$G:$G,Data!$B:$B,VOL!$E177,Data!$I:$I,1),
IF('Sales Volume'!$B$6="Customer location",SUMIFS(Data!$G:$G,Data!$C:$C,VOL!$E177,Data!$I:$I,1),
IF('Sales Volume'!$B$6="Product type",SUMIFS(Data!$G:$G,Data!$F:$F,VOL!$E177,Data!$I:$I,1),
""))))</f>
        <v/>
      </c>
      <c r="G177" s="7" t="str">
        <f>IF($E177="","",
IF('Sales Volume'!$B$6="Customer name",SUMIFS(Data!$G:$G,Data!$B:$B,VOL!$E177,Data!$I:$I,53),
IF('Sales Volume'!$B$6="Customer location",SUMIFS(Data!$G:$G,Data!$C:$C,VOL!$E177,Data!$I:$I,53),
IF('Sales Volume'!$B$6="Product type",SUMIFS(Data!$G:$G,Data!$F:$F,VOL!$E177,Data!$I:$I,53),
""))))</f>
        <v/>
      </c>
      <c r="I177" s="7" t="str">
        <f>IF($E177="","",
IF('Sales Volume'!$B$6="Customer name",SUMIFS(Data!$G:$G,Data!$B:$B,VOL!$E177,Data!$I:$I,"&gt;0",Data!$I:$I,"&lt;=4"),
IF('Sales Volume'!$B$6="Customer location",SUMIFS(Data!$G:$G,Data!$C:$C,VOL!$E177,Data!$I:$I,"&gt;0",Data!$I:$I,"&lt;=4"),
IF('Sales Volume'!$B$6="Product type",SUMIFS(Data!$G:$G,Data!$F:$F,VOL!$E177,Data!$I:$I,"&gt;0",Data!$I:$I,"&lt;=4"),
""))))</f>
        <v/>
      </c>
      <c r="J177" s="7" t="str">
        <f>IF($E177="","",
IF('Sales Volume'!$B$6="Customer name",SUMIFS(Data!$G:$G,Data!$B:$B,VOL!$E177,Data!$I:$I,"&gt;52",Data!$I:$I,"&lt;=56"),
IF('Sales Volume'!$B$6="Customer location",SUMIFS(Data!$G:$G,Data!$C:$C,VOL!$E177,Data!$I:$I,"&gt;52",Data!$I:$I,"&lt;=56"),
IF('Sales Volume'!$B$6="Product type",SUMIFS(Data!$G:$G,Data!$F:$F,VOL!$E177,Data!$I:$I,"&gt;52",Data!$I:$I,"&lt;=56"),
""))))</f>
        <v/>
      </c>
      <c r="L177" s="7" t="str">
        <f>IF($E177="","",
IF('Sales Volume'!$B$6="Customer name",SUMIFS(Data!$G:$G,Data!$B:$B,VOL!$E177,Data!$I:$I,"&gt;0",Data!$I:$I,"&lt;=13"),
IF('Sales Volume'!$B$6="Customer location",SUMIFS(Data!$G:$G,Data!$C:$C,VOL!$E177,Data!$I:$I,"&gt;0",Data!$I:$I,"&lt;=13"),
IF('Sales Volume'!$B$6="Product type",SUMIFS(Data!$G:$G,Data!$F:$F,VOL!$E177,Data!$I:$I,"&gt;0",Data!$I:$I,"&lt;=13"),
""))))</f>
        <v/>
      </c>
      <c r="M177" s="7" t="str">
        <f>IF($E177="","",
IF('Sales Volume'!$B$6="Customer name",SUMIFS(Data!$G:$G,Data!$B:$B,VOL!$E177,Data!$I:$I,"&gt;52",Data!$I:$I,"&lt;=65"),
IF('Sales Volume'!$B$6="Customer location",SUMIFS(Data!$G:$G,Data!$C:$C,VOL!$E177,Data!$I:$I,"&gt;52",Data!$I:$I,"&lt;=65"),
IF('Sales Volume'!$B$6="Product type",SUMIFS(Data!$G:$G,Data!$F:$F,VOL!$E177,Data!$I:$I,"&gt;52",Data!$I:$I,"&lt;=65"),
""))))</f>
        <v/>
      </c>
      <c r="O177" s="7" t="str">
        <f>IF($E177="","",
IF('Sales Volume'!$B$6="Customer name",SUMIFS(Data!$G:$G,Data!$B:$B,VOL!$E177,Data!$I:$I,"&gt;0",Data!$I:$I,"&lt;=52"),
IF('Sales Volume'!$B$6="Customer location",SUMIFS(Data!$G:$G,Data!$C:$C,VOL!$E177,Data!$I:$I,"&gt;0",Data!$I:$I,"&lt;=52"),
IF('Sales Volume'!$B$6="Product type",SUMIFS(Data!$G:$G,Data!$F:$F,VOL!$E177,Data!$I:$I,"&gt;0",Data!$I:$I,"&lt;=52"),
""))))</f>
        <v/>
      </c>
      <c r="P177" s="7" t="str">
        <f>IF($E177="","",
IF('Sales Volume'!$B$6="Customer name",SUMIFS(Data!$G:$G,Data!$B:$B,VOL!$E177,Data!$I:$I,"&gt;52",Data!$I:$I,"&lt;=104"),
IF('Sales Volume'!$B$6="Customer location",SUMIFS(Data!$G:$G,Data!$C:$C,VOL!$E177,Data!$I:$I,"&gt;52",Data!$I:$I,"&lt;=104"),
IF('Sales Volume'!$B$6="Product type",SUMIFS(Data!$G:$G,Data!$F:$F,VOL!$E177,Data!$I:$I,"&gt;52",Data!$I:$I,"&lt;=104"),
""))))</f>
        <v/>
      </c>
    </row>
    <row r="178" spans="1:16" x14ac:dyDescent="0.35">
      <c r="A178" s="8" t="str">
        <f>IFERROR(_xlfn.RANK.EQ(F178,$F$3:$F$150,0)+COUNTIF($F$3:F178,F178)-1,"")</f>
        <v/>
      </c>
      <c r="B178" s="8" t="str">
        <f>IFERROR(_xlfn.RANK.EQ(I178,$I$3:$I$150,0)+COUNTIF($I$3:I178,I178)-1,"")</f>
        <v/>
      </c>
      <c r="C178" s="8" t="str">
        <f>IFERROR(_xlfn.RANK.EQ(L178,$L$3:$L$150,0)+COUNTIF($L$3:L178,L178)-1,"")</f>
        <v/>
      </c>
      <c r="D178" s="8" t="str">
        <f>IFERROR(_xlfn.RANK.EQ(O178,$O$3:$O$150,0)+COUNTIF($O$3:O178,O178)-1,"")</f>
        <v/>
      </c>
      <c r="E178" t="str">
        <f xml:space="preserve">
IF('Pivot fields'!$B177="(blank)","",
IF('Sales Volume'!$B$6="Customer Name",IF(NOT(OR('Pivot fields'!$B177="(blank)",'Pivot fields'!$B177="")),'Pivot fields'!$B177,""),
IF('Sales Volume'!$B$6="Customer location",IF(NOT(OR('Pivot fields'!$D177="(blank)",'Pivot fields'!$D177="")),'Pivot fields'!$D177,""),
IF('Sales Volume'!$B$6="Product type",IF(NOT(OR('Pivot fields'!$F177="(blank)",'Pivot fields'!$F177="")),'Pivot fields'!$F177,""),
""))))</f>
        <v/>
      </c>
      <c r="F178" s="7" t="str">
        <f>IF($E178="","",
IF('Sales Volume'!$B$6="Customer name",SUMIFS(Data!$G:$G,Data!$B:$B,VOL!$E178,Data!$I:$I,1),
IF('Sales Volume'!$B$6="Customer location",SUMIFS(Data!$G:$G,Data!$C:$C,VOL!$E178,Data!$I:$I,1),
IF('Sales Volume'!$B$6="Product type",SUMIFS(Data!$G:$G,Data!$F:$F,VOL!$E178,Data!$I:$I,1),
""))))</f>
        <v/>
      </c>
      <c r="G178" s="7" t="str">
        <f>IF($E178="","",
IF('Sales Volume'!$B$6="Customer name",SUMIFS(Data!$G:$G,Data!$B:$B,VOL!$E178,Data!$I:$I,53),
IF('Sales Volume'!$B$6="Customer location",SUMIFS(Data!$G:$G,Data!$C:$C,VOL!$E178,Data!$I:$I,53),
IF('Sales Volume'!$B$6="Product type",SUMIFS(Data!$G:$G,Data!$F:$F,VOL!$E178,Data!$I:$I,53),
""))))</f>
        <v/>
      </c>
      <c r="I178" s="7" t="str">
        <f>IF($E178="","",
IF('Sales Volume'!$B$6="Customer name",SUMIFS(Data!$G:$G,Data!$B:$B,VOL!$E178,Data!$I:$I,"&gt;0",Data!$I:$I,"&lt;=4"),
IF('Sales Volume'!$B$6="Customer location",SUMIFS(Data!$G:$G,Data!$C:$C,VOL!$E178,Data!$I:$I,"&gt;0",Data!$I:$I,"&lt;=4"),
IF('Sales Volume'!$B$6="Product type",SUMIFS(Data!$G:$G,Data!$F:$F,VOL!$E178,Data!$I:$I,"&gt;0",Data!$I:$I,"&lt;=4"),
""))))</f>
        <v/>
      </c>
      <c r="J178" s="7" t="str">
        <f>IF($E178="","",
IF('Sales Volume'!$B$6="Customer name",SUMIFS(Data!$G:$G,Data!$B:$B,VOL!$E178,Data!$I:$I,"&gt;52",Data!$I:$I,"&lt;=56"),
IF('Sales Volume'!$B$6="Customer location",SUMIFS(Data!$G:$G,Data!$C:$C,VOL!$E178,Data!$I:$I,"&gt;52",Data!$I:$I,"&lt;=56"),
IF('Sales Volume'!$B$6="Product type",SUMIFS(Data!$G:$G,Data!$F:$F,VOL!$E178,Data!$I:$I,"&gt;52",Data!$I:$I,"&lt;=56"),
""))))</f>
        <v/>
      </c>
      <c r="L178" s="7" t="str">
        <f>IF($E178="","",
IF('Sales Volume'!$B$6="Customer name",SUMIFS(Data!$G:$G,Data!$B:$B,VOL!$E178,Data!$I:$I,"&gt;0",Data!$I:$I,"&lt;=13"),
IF('Sales Volume'!$B$6="Customer location",SUMIFS(Data!$G:$G,Data!$C:$C,VOL!$E178,Data!$I:$I,"&gt;0",Data!$I:$I,"&lt;=13"),
IF('Sales Volume'!$B$6="Product type",SUMIFS(Data!$G:$G,Data!$F:$F,VOL!$E178,Data!$I:$I,"&gt;0",Data!$I:$I,"&lt;=13"),
""))))</f>
        <v/>
      </c>
      <c r="M178" s="7" t="str">
        <f>IF($E178="","",
IF('Sales Volume'!$B$6="Customer name",SUMIFS(Data!$G:$G,Data!$B:$B,VOL!$E178,Data!$I:$I,"&gt;52",Data!$I:$I,"&lt;=65"),
IF('Sales Volume'!$B$6="Customer location",SUMIFS(Data!$G:$G,Data!$C:$C,VOL!$E178,Data!$I:$I,"&gt;52",Data!$I:$I,"&lt;=65"),
IF('Sales Volume'!$B$6="Product type",SUMIFS(Data!$G:$G,Data!$F:$F,VOL!$E178,Data!$I:$I,"&gt;52",Data!$I:$I,"&lt;=65"),
""))))</f>
        <v/>
      </c>
      <c r="O178" s="7" t="str">
        <f>IF($E178="","",
IF('Sales Volume'!$B$6="Customer name",SUMIFS(Data!$G:$G,Data!$B:$B,VOL!$E178,Data!$I:$I,"&gt;0",Data!$I:$I,"&lt;=52"),
IF('Sales Volume'!$B$6="Customer location",SUMIFS(Data!$G:$G,Data!$C:$C,VOL!$E178,Data!$I:$I,"&gt;0",Data!$I:$I,"&lt;=52"),
IF('Sales Volume'!$B$6="Product type",SUMIFS(Data!$G:$G,Data!$F:$F,VOL!$E178,Data!$I:$I,"&gt;0",Data!$I:$I,"&lt;=52"),
""))))</f>
        <v/>
      </c>
      <c r="P178" s="7" t="str">
        <f>IF($E178="","",
IF('Sales Volume'!$B$6="Customer name",SUMIFS(Data!$G:$G,Data!$B:$B,VOL!$E178,Data!$I:$I,"&gt;52",Data!$I:$I,"&lt;=104"),
IF('Sales Volume'!$B$6="Customer location",SUMIFS(Data!$G:$G,Data!$C:$C,VOL!$E178,Data!$I:$I,"&gt;52",Data!$I:$I,"&lt;=104"),
IF('Sales Volume'!$B$6="Product type",SUMIFS(Data!$G:$G,Data!$F:$F,VOL!$E178,Data!$I:$I,"&gt;52",Data!$I:$I,"&lt;=104"),
""))))</f>
        <v/>
      </c>
    </row>
    <row r="179" spans="1:16" x14ac:dyDescent="0.35">
      <c r="A179" s="8" t="str">
        <f>IFERROR(_xlfn.RANK.EQ(F179,$F$3:$F$150,0)+COUNTIF($F$3:F179,F179)-1,"")</f>
        <v/>
      </c>
      <c r="B179" s="8" t="str">
        <f>IFERROR(_xlfn.RANK.EQ(I179,$I$3:$I$150,0)+COUNTIF($I$3:I179,I179)-1,"")</f>
        <v/>
      </c>
      <c r="C179" s="8" t="str">
        <f>IFERROR(_xlfn.RANK.EQ(L179,$L$3:$L$150,0)+COUNTIF($L$3:L179,L179)-1,"")</f>
        <v/>
      </c>
      <c r="D179" s="8" t="str">
        <f>IFERROR(_xlfn.RANK.EQ(O179,$O$3:$O$150,0)+COUNTIF($O$3:O179,O179)-1,"")</f>
        <v/>
      </c>
      <c r="E179" t="str">
        <f xml:space="preserve">
IF('Pivot fields'!$B178="(blank)","",
IF('Sales Volume'!$B$6="Customer Name",IF(NOT(OR('Pivot fields'!$B178="(blank)",'Pivot fields'!$B178="")),'Pivot fields'!$B178,""),
IF('Sales Volume'!$B$6="Customer location",IF(NOT(OR('Pivot fields'!$D178="(blank)",'Pivot fields'!$D178="")),'Pivot fields'!$D178,""),
IF('Sales Volume'!$B$6="Product type",IF(NOT(OR('Pivot fields'!$F178="(blank)",'Pivot fields'!$F178="")),'Pivot fields'!$F178,""),
""))))</f>
        <v/>
      </c>
      <c r="F179" s="7" t="str">
        <f>IF($E179="","",
IF('Sales Volume'!$B$6="Customer name",SUMIFS(Data!$G:$G,Data!$B:$B,VOL!$E179,Data!$I:$I,1),
IF('Sales Volume'!$B$6="Customer location",SUMIFS(Data!$G:$G,Data!$C:$C,VOL!$E179,Data!$I:$I,1),
IF('Sales Volume'!$B$6="Product type",SUMIFS(Data!$G:$G,Data!$F:$F,VOL!$E179,Data!$I:$I,1),
""))))</f>
        <v/>
      </c>
      <c r="G179" s="7" t="str">
        <f>IF($E179="","",
IF('Sales Volume'!$B$6="Customer name",SUMIFS(Data!$G:$G,Data!$B:$B,VOL!$E179,Data!$I:$I,53),
IF('Sales Volume'!$B$6="Customer location",SUMIFS(Data!$G:$G,Data!$C:$C,VOL!$E179,Data!$I:$I,53),
IF('Sales Volume'!$B$6="Product type",SUMIFS(Data!$G:$G,Data!$F:$F,VOL!$E179,Data!$I:$I,53),
""))))</f>
        <v/>
      </c>
      <c r="I179" s="7" t="str">
        <f>IF($E179="","",
IF('Sales Volume'!$B$6="Customer name",SUMIFS(Data!$G:$G,Data!$B:$B,VOL!$E179,Data!$I:$I,"&gt;0",Data!$I:$I,"&lt;=4"),
IF('Sales Volume'!$B$6="Customer location",SUMIFS(Data!$G:$G,Data!$C:$C,VOL!$E179,Data!$I:$I,"&gt;0",Data!$I:$I,"&lt;=4"),
IF('Sales Volume'!$B$6="Product type",SUMIFS(Data!$G:$G,Data!$F:$F,VOL!$E179,Data!$I:$I,"&gt;0",Data!$I:$I,"&lt;=4"),
""))))</f>
        <v/>
      </c>
      <c r="J179" s="7" t="str">
        <f>IF($E179="","",
IF('Sales Volume'!$B$6="Customer name",SUMIFS(Data!$G:$G,Data!$B:$B,VOL!$E179,Data!$I:$I,"&gt;52",Data!$I:$I,"&lt;=56"),
IF('Sales Volume'!$B$6="Customer location",SUMIFS(Data!$G:$G,Data!$C:$C,VOL!$E179,Data!$I:$I,"&gt;52",Data!$I:$I,"&lt;=56"),
IF('Sales Volume'!$B$6="Product type",SUMIFS(Data!$G:$G,Data!$F:$F,VOL!$E179,Data!$I:$I,"&gt;52",Data!$I:$I,"&lt;=56"),
""))))</f>
        <v/>
      </c>
      <c r="L179" s="7" t="str">
        <f>IF($E179="","",
IF('Sales Volume'!$B$6="Customer name",SUMIFS(Data!$G:$G,Data!$B:$B,VOL!$E179,Data!$I:$I,"&gt;0",Data!$I:$I,"&lt;=13"),
IF('Sales Volume'!$B$6="Customer location",SUMIFS(Data!$G:$G,Data!$C:$C,VOL!$E179,Data!$I:$I,"&gt;0",Data!$I:$I,"&lt;=13"),
IF('Sales Volume'!$B$6="Product type",SUMIFS(Data!$G:$G,Data!$F:$F,VOL!$E179,Data!$I:$I,"&gt;0",Data!$I:$I,"&lt;=13"),
""))))</f>
        <v/>
      </c>
      <c r="M179" s="7" t="str">
        <f>IF($E179="","",
IF('Sales Volume'!$B$6="Customer name",SUMIFS(Data!$G:$G,Data!$B:$B,VOL!$E179,Data!$I:$I,"&gt;52",Data!$I:$I,"&lt;=65"),
IF('Sales Volume'!$B$6="Customer location",SUMIFS(Data!$G:$G,Data!$C:$C,VOL!$E179,Data!$I:$I,"&gt;52",Data!$I:$I,"&lt;=65"),
IF('Sales Volume'!$B$6="Product type",SUMIFS(Data!$G:$G,Data!$F:$F,VOL!$E179,Data!$I:$I,"&gt;52",Data!$I:$I,"&lt;=65"),
""))))</f>
        <v/>
      </c>
      <c r="O179" s="7" t="str">
        <f>IF($E179="","",
IF('Sales Volume'!$B$6="Customer name",SUMIFS(Data!$G:$G,Data!$B:$B,VOL!$E179,Data!$I:$I,"&gt;0",Data!$I:$I,"&lt;=52"),
IF('Sales Volume'!$B$6="Customer location",SUMIFS(Data!$G:$G,Data!$C:$C,VOL!$E179,Data!$I:$I,"&gt;0",Data!$I:$I,"&lt;=52"),
IF('Sales Volume'!$B$6="Product type",SUMIFS(Data!$G:$G,Data!$F:$F,VOL!$E179,Data!$I:$I,"&gt;0",Data!$I:$I,"&lt;=52"),
""))))</f>
        <v/>
      </c>
      <c r="P179" s="7" t="str">
        <f>IF($E179="","",
IF('Sales Volume'!$B$6="Customer name",SUMIFS(Data!$G:$G,Data!$B:$B,VOL!$E179,Data!$I:$I,"&gt;52",Data!$I:$I,"&lt;=104"),
IF('Sales Volume'!$B$6="Customer location",SUMIFS(Data!$G:$G,Data!$C:$C,VOL!$E179,Data!$I:$I,"&gt;52",Data!$I:$I,"&lt;=104"),
IF('Sales Volume'!$B$6="Product type",SUMIFS(Data!$G:$G,Data!$F:$F,VOL!$E179,Data!$I:$I,"&gt;52",Data!$I:$I,"&lt;=104"),
""))))</f>
        <v/>
      </c>
    </row>
    <row r="180" spans="1:16" x14ac:dyDescent="0.35">
      <c r="A180" s="8" t="str">
        <f>IFERROR(_xlfn.RANK.EQ(F180,$F$3:$F$150,0)+COUNTIF($F$3:F180,F180)-1,"")</f>
        <v/>
      </c>
      <c r="B180" s="8" t="str">
        <f>IFERROR(_xlfn.RANK.EQ(I180,$I$3:$I$150,0)+COUNTIF($I$3:I180,I180)-1,"")</f>
        <v/>
      </c>
      <c r="C180" s="8" t="str">
        <f>IFERROR(_xlfn.RANK.EQ(L180,$L$3:$L$150,0)+COUNTIF($L$3:L180,L180)-1,"")</f>
        <v/>
      </c>
      <c r="D180" s="8" t="str">
        <f>IFERROR(_xlfn.RANK.EQ(O180,$O$3:$O$150,0)+COUNTIF($O$3:O180,O180)-1,"")</f>
        <v/>
      </c>
      <c r="E180" t="str">
        <f xml:space="preserve">
IF('Pivot fields'!$B179="(blank)","",
IF('Sales Volume'!$B$6="Customer Name",IF(NOT(OR('Pivot fields'!$B179="(blank)",'Pivot fields'!$B179="")),'Pivot fields'!$B179,""),
IF('Sales Volume'!$B$6="Customer location",IF(NOT(OR('Pivot fields'!$D179="(blank)",'Pivot fields'!$D179="")),'Pivot fields'!$D179,""),
IF('Sales Volume'!$B$6="Product type",IF(NOT(OR('Pivot fields'!$F179="(blank)",'Pivot fields'!$F179="")),'Pivot fields'!$F179,""),
""))))</f>
        <v/>
      </c>
      <c r="F180" s="7" t="str">
        <f>IF($E180="","",
IF('Sales Volume'!$B$6="Customer name",SUMIFS(Data!$G:$G,Data!$B:$B,VOL!$E180,Data!$I:$I,1),
IF('Sales Volume'!$B$6="Customer location",SUMIFS(Data!$G:$G,Data!$C:$C,VOL!$E180,Data!$I:$I,1),
IF('Sales Volume'!$B$6="Product type",SUMIFS(Data!$G:$G,Data!$F:$F,VOL!$E180,Data!$I:$I,1),
""))))</f>
        <v/>
      </c>
      <c r="G180" s="7" t="str">
        <f>IF($E180="","",
IF('Sales Volume'!$B$6="Customer name",SUMIFS(Data!$G:$G,Data!$B:$B,VOL!$E180,Data!$I:$I,53),
IF('Sales Volume'!$B$6="Customer location",SUMIFS(Data!$G:$G,Data!$C:$C,VOL!$E180,Data!$I:$I,53),
IF('Sales Volume'!$B$6="Product type",SUMIFS(Data!$G:$G,Data!$F:$F,VOL!$E180,Data!$I:$I,53),
""))))</f>
        <v/>
      </c>
      <c r="I180" s="7" t="str">
        <f>IF($E180="","",
IF('Sales Volume'!$B$6="Customer name",SUMIFS(Data!$G:$G,Data!$B:$B,VOL!$E180,Data!$I:$I,"&gt;0",Data!$I:$I,"&lt;=4"),
IF('Sales Volume'!$B$6="Customer location",SUMIFS(Data!$G:$G,Data!$C:$C,VOL!$E180,Data!$I:$I,"&gt;0",Data!$I:$I,"&lt;=4"),
IF('Sales Volume'!$B$6="Product type",SUMIFS(Data!$G:$G,Data!$F:$F,VOL!$E180,Data!$I:$I,"&gt;0",Data!$I:$I,"&lt;=4"),
""))))</f>
        <v/>
      </c>
      <c r="J180" s="7" t="str">
        <f>IF($E180="","",
IF('Sales Volume'!$B$6="Customer name",SUMIFS(Data!$G:$G,Data!$B:$B,VOL!$E180,Data!$I:$I,"&gt;52",Data!$I:$I,"&lt;=56"),
IF('Sales Volume'!$B$6="Customer location",SUMIFS(Data!$G:$G,Data!$C:$C,VOL!$E180,Data!$I:$I,"&gt;52",Data!$I:$I,"&lt;=56"),
IF('Sales Volume'!$B$6="Product type",SUMIFS(Data!$G:$G,Data!$F:$F,VOL!$E180,Data!$I:$I,"&gt;52",Data!$I:$I,"&lt;=56"),
""))))</f>
        <v/>
      </c>
      <c r="L180" s="7" t="str">
        <f>IF($E180="","",
IF('Sales Volume'!$B$6="Customer name",SUMIFS(Data!$G:$G,Data!$B:$B,VOL!$E180,Data!$I:$I,"&gt;0",Data!$I:$I,"&lt;=13"),
IF('Sales Volume'!$B$6="Customer location",SUMIFS(Data!$G:$G,Data!$C:$C,VOL!$E180,Data!$I:$I,"&gt;0",Data!$I:$I,"&lt;=13"),
IF('Sales Volume'!$B$6="Product type",SUMIFS(Data!$G:$G,Data!$F:$F,VOL!$E180,Data!$I:$I,"&gt;0",Data!$I:$I,"&lt;=13"),
""))))</f>
        <v/>
      </c>
      <c r="M180" s="7" t="str">
        <f>IF($E180="","",
IF('Sales Volume'!$B$6="Customer name",SUMIFS(Data!$G:$G,Data!$B:$B,VOL!$E180,Data!$I:$I,"&gt;52",Data!$I:$I,"&lt;=65"),
IF('Sales Volume'!$B$6="Customer location",SUMIFS(Data!$G:$G,Data!$C:$C,VOL!$E180,Data!$I:$I,"&gt;52",Data!$I:$I,"&lt;=65"),
IF('Sales Volume'!$B$6="Product type",SUMIFS(Data!$G:$G,Data!$F:$F,VOL!$E180,Data!$I:$I,"&gt;52",Data!$I:$I,"&lt;=65"),
""))))</f>
        <v/>
      </c>
      <c r="O180" s="7" t="str">
        <f>IF($E180="","",
IF('Sales Volume'!$B$6="Customer name",SUMIFS(Data!$G:$G,Data!$B:$B,VOL!$E180,Data!$I:$I,"&gt;0",Data!$I:$I,"&lt;=52"),
IF('Sales Volume'!$B$6="Customer location",SUMIFS(Data!$G:$G,Data!$C:$C,VOL!$E180,Data!$I:$I,"&gt;0",Data!$I:$I,"&lt;=52"),
IF('Sales Volume'!$B$6="Product type",SUMIFS(Data!$G:$G,Data!$F:$F,VOL!$E180,Data!$I:$I,"&gt;0",Data!$I:$I,"&lt;=52"),
""))))</f>
        <v/>
      </c>
      <c r="P180" s="7" t="str">
        <f>IF($E180="","",
IF('Sales Volume'!$B$6="Customer name",SUMIFS(Data!$G:$G,Data!$B:$B,VOL!$E180,Data!$I:$I,"&gt;52",Data!$I:$I,"&lt;=104"),
IF('Sales Volume'!$B$6="Customer location",SUMIFS(Data!$G:$G,Data!$C:$C,VOL!$E180,Data!$I:$I,"&gt;52",Data!$I:$I,"&lt;=104"),
IF('Sales Volume'!$B$6="Product type",SUMIFS(Data!$G:$G,Data!$F:$F,VOL!$E180,Data!$I:$I,"&gt;52",Data!$I:$I,"&lt;=104"),
""))))</f>
        <v/>
      </c>
    </row>
    <row r="181" spans="1:16" x14ac:dyDescent="0.35">
      <c r="A181" s="8" t="str">
        <f>IFERROR(_xlfn.RANK.EQ(F181,$F$3:$F$150,0)+COUNTIF($F$3:F181,F181)-1,"")</f>
        <v/>
      </c>
      <c r="B181" s="8" t="str">
        <f>IFERROR(_xlfn.RANK.EQ(I181,$I$3:$I$150,0)+COUNTIF($I$3:I181,I181)-1,"")</f>
        <v/>
      </c>
      <c r="C181" s="8" t="str">
        <f>IFERROR(_xlfn.RANK.EQ(L181,$L$3:$L$150,0)+COUNTIF($L$3:L181,L181)-1,"")</f>
        <v/>
      </c>
      <c r="D181" s="8" t="str">
        <f>IFERROR(_xlfn.RANK.EQ(O181,$O$3:$O$150,0)+COUNTIF($O$3:O181,O181)-1,"")</f>
        <v/>
      </c>
      <c r="E181" t="str">
        <f xml:space="preserve">
IF('Pivot fields'!$B180="(blank)","",
IF('Sales Volume'!$B$6="Customer Name",IF(NOT(OR('Pivot fields'!$B180="(blank)",'Pivot fields'!$B180="")),'Pivot fields'!$B180,""),
IF('Sales Volume'!$B$6="Customer location",IF(NOT(OR('Pivot fields'!$D180="(blank)",'Pivot fields'!$D180="")),'Pivot fields'!$D180,""),
IF('Sales Volume'!$B$6="Product type",IF(NOT(OR('Pivot fields'!$F180="(blank)",'Pivot fields'!$F180="")),'Pivot fields'!$F180,""),
""))))</f>
        <v/>
      </c>
      <c r="F181" s="7" t="str">
        <f>IF($E181="","",
IF('Sales Volume'!$B$6="Customer name",SUMIFS(Data!$G:$G,Data!$B:$B,VOL!$E181,Data!$I:$I,1),
IF('Sales Volume'!$B$6="Customer location",SUMIFS(Data!$G:$G,Data!$C:$C,VOL!$E181,Data!$I:$I,1),
IF('Sales Volume'!$B$6="Product type",SUMIFS(Data!$G:$G,Data!$F:$F,VOL!$E181,Data!$I:$I,1),
""))))</f>
        <v/>
      </c>
      <c r="G181" s="7" t="str">
        <f>IF($E181="","",
IF('Sales Volume'!$B$6="Customer name",SUMIFS(Data!$G:$G,Data!$B:$B,VOL!$E181,Data!$I:$I,53),
IF('Sales Volume'!$B$6="Customer location",SUMIFS(Data!$G:$G,Data!$C:$C,VOL!$E181,Data!$I:$I,53),
IF('Sales Volume'!$B$6="Product type",SUMIFS(Data!$G:$G,Data!$F:$F,VOL!$E181,Data!$I:$I,53),
""))))</f>
        <v/>
      </c>
      <c r="I181" s="7" t="str">
        <f>IF($E181="","",
IF('Sales Volume'!$B$6="Customer name",SUMIFS(Data!$G:$G,Data!$B:$B,VOL!$E181,Data!$I:$I,"&gt;0",Data!$I:$I,"&lt;=4"),
IF('Sales Volume'!$B$6="Customer location",SUMIFS(Data!$G:$G,Data!$C:$C,VOL!$E181,Data!$I:$I,"&gt;0",Data!$I:$I,"&lt;=4"),
IF('Sales Volume'!$B$6="Product type",SUMIFS(Data!$G:$G,Data!$F:$F,VOL!$E181,Data!$I:$I,"&gt;0",Data!$I:$I,"&lt;=4"),
""))))</f>
        <v/>
      </c>
      <c r="J181" s="7" t="str">
        <f>IF($E181="","",
IF('Sales Volume'!$B$6="Customer name",SUMIFS(Data!$G:$G,Data!$B:$B,VOL!$E181,Data!$I:$I,"&gt;52",Data!$I:$I,"&lt;=56"),
IF('Sales Volume'!$B$6="Customer location",SUMIFS(Data!$G:$G,Data!$C:$C,VOL!$E181,Data!$I:$I,"&gt;52",Data!$I:$I,"&lt;=56"),
IF('Sales Volume'!$B$6="Product type",SUMIFS(Data!$G:$G,Data!$F:$F,VOL!$E181,Data!$I:$I,"&gt;52",Data!$I:$I,"&lt;=56"),
""))))</f>
        <v/>
      </c>
      <c r="L181" s="7" t="str">
        <f>IF($E181="","",
IF('Sales Volume'!$B$6="Customer name",SUMIFS(Data!$G:$G,Data!$B:$B,VOL!$E181,Data!$I:$I,"&gt;0",Data!$I:$I,"&lt;=13"),
IF('Sales Volume'!$B$6="Customer location",SUMIFS(Data!$G:$G,Data!$C:$C,VOL!$E181,Data!$I:$I,"&gt;0",Data!$I:$I,"&lt;=13"),
IF('Sales Volume'!$B$6="Product type",SUMIFS(Data!$G:$G,Data!$F:$F,VOL!$E181,Data!$I:$I,"&gt;0",Data!$I:$I,"&lt;=13"),
""))))</f>
        <v/>
      </c>
      <c r="M181" s="7" t="str">
        <f>IF($E181="","",
IF('Sales Volume'!$B$6="Customer name",SUMIFS(Data!$G:$G,Data!$B:$B,VOL!$E181,Data!$I:$I,"&gt;52",Data!$I:$I,"&lt;=65"),
IF('Sales Volume'!$B$6="Customer location",SUMIFS(Data!$G:$G,Data!$C:$C,VOL!$E181,Data!$I:$I,"&gt;52",Data!$I:$I,"&lt;=65"),
IF('Sales Volume'!$B$6="Product type",SUMIFS(Data!$G:$G,Data!$F:$F,VOL!$E181,Data!$I:$I,"&gt;52",Data!$I:$I,"&lt;=65"),
""))))</f>
        <v/>
      </c>
      <c r="O181" s="7" t="str">
        <f>IF($E181="","",
IF('Sales Volume'!$B$6="Customer name",SUMIFS(Data!$G:$G,Data!$B:$B,VOL!$E181,Data!$I:$I,"&gt;0",Data!$I:$I,"&lt;=52"),
IF('Sales Volume'!$B$6="Customer location",SUMIFS(Data!$G:$G,Data!$C:$C,VOL!$E181,Data!$I:$I,"&gt;0",Data!$I:$I,"&lt;=52"),
IF('Sales Volume'!$B$6="Product type",SUMIFS(Data!$G:$G,Data!$F:$F,VOL!$E181,Data!$I:$I,"&gt;0",Data!$I:$I,"&lt;=52"),
""))))</f>
        <v/>
      </c>
      <c r="P181" s="7" t="str">
        <f>IF($E181="","",
IF('Sales Volume'!$B$6="Customer name",SUMIFS(Data!$G:$G,Data!$B:$B,VOL!$E181,Data!$I:$I,"&gt;52",Data!$I:$I,"&lt;=104"),
IF('Sales Volume'!$B$6="Customer location",SUMIFS(Data!$G:$G,Data!$C:$C,VOL!$E181,Data!$I:$I,"&gt;52",Data!$I:$I,"&lt;=104"),
IF('Sales Volume'!$B$6="Product type",SUMIFS(Data!$G:$G,Data!$F:$F,VOL!$E181,Data!$I:$I,"&gt;52",Data!$I:$I,"&lt;=104"),
""))))</f>
        <v/>
      </c>
    </row>
    <row r="182" spans="1:16" x14ac:dyDescent="0.35">
      <c r="A182" s="8" t="str">
        <f>IFERROR(_xlfn.RANK.EQ(F182,$F$3:$F$150,0)+COUNTIF($F$3:F182,F182)-1,"")</f>
        <v/>
      </c>
      <c r="B182" s="8" t="str">
        <f>IFERROR(_xlfn.RANK.EQ(I182,$I$3:$I$150,0)+COUNTIF($I$3:I182,I182)-1,"")</f>
        <v/>
      </c>
      <c r="C182" s="8" t="str">
        <f>IFERROR(_xlfn.RANK.EQ(L182,$L$3:$L$150,0)+COUNTIF($L$3:L182,L182)-1,"")</f>
        <v/>
      </c>
      <c r="D182" s="8" t="str">
        <f>IFERROR(_xlfn.RANK.EQ(O182,$O$3:$O$150,0)+COUNTIF($O$3:O182,O182)-1,"")</f>
        <v/>
      </c>
      <c r="E182" t="str">
        <f xml:space="preserve">
IF('Pivot fields'!$B181="(blank)","",
IF('Sales Volume'!$B$6="Customer Name",IF(NOT(OR('Pivot fields'!$B181="(blank)",'Pivot fields'!$B181="")),'Pivot fields'!$B181,""),
IF('Sales Volume'!$B$6="Customer location",IF(NOT(OR('Pivot fields'!$D181="(blank)",'Pivot fields'!$D181="")),'Pivot fields'!$D181,""),
IF('Sales Volume'!$B$6="Product type",IF(NOT(OR('Pivot fields'!$F181="(blank)",'Pivot fields'!$F181="")),'Pivot fields'!$F181,""),
""))))</f>
        <v/>
      </c>
      <c r="F182" s="7" t="str">
        <f>IF($E182="","",
IF('Sales Volume'!$B$6="Customer name",SUMIFS(Data!$G:$G,Data!$B:$B,VOL!$E182,Data!$I:$I,1),
IF('Sales Volume'!$B$6="Customer location",SUMIFS(Data!$G:$G,Data!$C:$C,VOL!$E182,Data!$I:$I,1),
IF('Sales Volume'!$B$6="Product type",SUMIFS(Data!$G:$G,Data!$F:$F,VOL!$E182,Data!$I:$I,1),
""))))</f>
        <v/>
      </c>
      <c r="G182" s="7" t="str">
        <f>IF($E182="","",
IF('Sales Volume'!$B$6="Customer name",SUMIFS(Data!$G:$G,Data!$B:$B,VOL!$E182,Data!$I:$I,53),
IF('Sales Volume'!$B$6="Customer location",SUMIFS(Data!$G:$G,Data!$C:$C,VOL!$E182,Data!$I:$I,53),
IF('Sales Volume'!$B$6="Product type",SUMIFS(Data!$G:$G,Data!$F:$F,VOL!$E182,Data!$I:$I,53),
""))))</f>
        <v/>
      </c>
      <c r="I182" s="7" t="str">
        <f>IF($E182="","",
IF('Sales Volume'!$B$6="Customer name",SUMIFS(Data!$G:$G,Data!$B:$B,VOL!$E182,Data!$I:$I,"&gt;0",Data!$I:$I,"&lt;=4"),
IF('Sales Volume'!$B$6="Customer location",SUMIFS(Data!$G:$G,Data!$C:$C,VOL!$E182,Data!$I:$I,"&gt;0",Data!$I:$I,"&lt;=4"),
IF('Sales Volume'!$B$6="Product type",SUMIFS(Data!$G:$G,Data!$F:$F,VOL!$E182,Data!$I:$I,"&gt;0",Data!$I:$I,"&lt;=4"),
""))))</f>
        <v/>
      </c>
      <c r="J182" s="7" t="str">
        <f>IF($E182="","",
IF('Sales Volume'!$B$6="Customer name",SUMIFS(Data!$G:$G,Data!$B:$B,VOL!$E182,Data!$I:$I,"&gt;52",Data!$I:$I,"&lt;=56"),
IF('Sales Volume'!$B$6="Customer location",SUMIFS(Data!$G:$G,Data!$C:$C,VOL!$E182,Data!$I:$I,"&gt;52",Data!$I:$I,"&lt;=56"),
IF('Sales Volume'!$B$6="Product type",SUMIFS(Data!$G:$G,Data!$F:$F,VOL!$E182,Data!$I:$I,"&gt;52",Data!$I:$I,"&lt;=56"),
""))))</f>
        <v/>
      </c>
      <c r="L182" s="7" t="str">
        <f>IF($E182="","",
IF('Sales Volume'!$B$6="Customer name",SUMIFS(Data!$G:$G,Data!$B:$B,VOL!$E182,Data!$I:$I,"&gt;0",Data!$I:$I,"&lt;=13"),
IF('Sales Volume'!$B$6="Customer location",SUMIFS(Data!$G:$G,Data!$C:$C,VOL!$E182,Data!$I:$I,"&gt;0",Data!$I:$I,"&lt;=13"),
IF('Sales Volume'!$B$6="Product type",SUMIFS(Data!$G:$G,Data!$F:$F,VOL!$E182,Data!$I:$I,"&gt;0",Data!$I:$I,"&lt;=13"),
""))))</f>
        <v/>
      </c>
      <c r="M182" s="7" t="str">
        <f>IF($E182="","",
IF('Sales Volume'!$B$6="Customer name",SUMIFS(Data!$G:$G,Data!$B:$B,VOL!$E182,Data!$I:$I,"&gt;52",Data!$I:$I,"&lt;=65"),
IF('Sales Volume'!$B$6="Customer location",SUMIFS(Data!$G:$G,Data!$C:$C,VOL!$E182,Data!$I:$I,"&gt;52",Data!$I:$I,"&lt;=65"),
IF('Sales Volume'!$B$6="Product type",SUMIFS(Data!$G:$G,Data!$F:$F,VOL!$E182,Data!$I:$I,"&gt;52",Data!$I:$I,"&lt;=65"),
""))))</f>
        <v/>
      </c>
      <c r="O182" s="7" t="str">
        <f>IF($E182="","",
IF('Sales Volume'!$B$6="Customer name",SUMIFS(Data!$G:$G,Data!$B:$B,VOL!$E182,Data!$I:$I,"&gt;0",Data!$I:$I,"&lt;=52"),
IF('Sales Volume'!$B$6="Customer location",SUMIFS(Data!$G:$G,Data!$C:$C,VOL!$E182,Data!$I:$I,"&gt;0",Data!$I:$I,"&lt;=52"),
IF('Sales Volume'!$B$6="Product type",SUMIFS(Data!$G:$G,Data!$F:$F,VOL!$E182,Data!$I:$I,"&gt;0",Data!$I:$I,"&lt;=52"),
""))))</f>
        <v/>
      </c>
      <c r="P182" s="7" t="str">
        <f>IF($E182="","",
IF('Sales Volume'!$B$6="Customer name",SUMIFS(Data!$G:$G,Data!$B:$B,VOL!$E182,Data!$I:$I,"&gt;52",Data!$I:$I,"&lt;=104"),
IF('Sales Volume'!$B$6="Customer location",SUMIFS(Data!$G:$G,Data!$C:$C,VOL!$E182,Data!$I:$I,"&gt;52",Data!$I:$I,"&lt;=104"),
IF('Sales Volume'!$B$6="Product type",SUMIFS(Data!$G:$G,Data!$F:$F,VOL!$E182,Data!$I:$I,"&gt;52",Data!$I:$I,"&lt;=104"),
""))))</f>
        <v/>
      </c>
    </row>
    <row r="183" spans="1:16" x14ac:dyDescent="0.35">
      <c r="A183" s="8" t="str">
        <f>IFERROR(_xlfn.RANK.EQ(F183,$F$3:$F$150,0)+COUNTIF($F$3:F183,F183)-1,"")</f>
        <v/>
      </c>
      <c r="B183" s="8" t="str">
        <f>IFERROR(_xlfn.RANK.EQ(I183,$I$3:$I$150,0)+COUNTIF($I$3:I183,I183)-1,"")</f>
        <v/>
      </c>
      <c r="C183" s="8" t="str">
        <f>IFERROR(_xlfn.RANK.EQ(L183,$L$3:$L$150,0)+COUNTIF($L$3:L183,L183)-1,"")</f>
        <v/>
      </c>
      <c r="D183" s="8" t="str">
        <f>IFERROR(_xlfn.RANK.EQ(O183,$O$3:$O$150,0)+COUNTIF($O$3:O183,O183)-1,"")</f>
        <v/>
      </c>
      <c r="E183" t="str">
        <f xml:space="preserve">
IF('Pivot fields'!$B182="(blank)","",
IF('Sales Volume'!$B$6="Customer Name",IF(NOT(OR('Pivot fields'!$B182="(blank)",'Pivot fields'!$B182="")),'Pivot fields'!$B182,""),
IF('Sales Volume'!$B$6="Customer location",IF(NOT(OR('Pivot fields'!$D182="(blank)",'Pivot fields'!$D182="")),'Pivot fields'!$D182,""),
IF('Sales Volume'!$B$6="Product type",IF(NOT(OR('Pivot fields'!$F182="(blank)",'Pivot fields'!$F182="")),'Pivot fields'!$F182,""),
""))))</f>
        <v/>
      </c>
      <c r="F183" s="7" t="str">
        <f>IF($E183="","",
IF('Sales Volume'!$B$6="Customer name",SUMIFS(Data!$G:$G,Data!$B:$B,VOL!$E183,Data!$I:$I,1),
IF('Sales Volume'!$B$6="Customer location",SUMIFS(Data!$G:$G,Data!$C:$C,VOL!$E183,Data!$I:$I,1),
IF('Sales Volume'!$B$6="Product type",SUMIFS(Data!$G:$G,Data!$F:$F,VOL!$E183,Data!$I:$I,1),
""))))</f>
        <v/>
      </c>
      <c r="G183" s="7" t="str">
        <f>IF($E183="","",
IF('Sales Volume'!$B$6="Customer name",SUMIFS(Data!$G:$G,Data!$B:$B,VOL!$E183,Data!$I:$I,53),
IF('Sales Volume'!$B$6="Customer location",SUMIFS(Data!$G:$G,Data!$C:$C,VOL!$E183,Data!$I:$I,53),
IF('Sales Volume'!$B$6="Product type",SUMIFS(Data!$G:$G,Data!$F:$F,VOL!$E183,Data!$I:$I,53),
""))))</f>
        <v/>
      </c>
      <c r="I183" s="7" t="str">
        <f>IF($E183="","",
IF('Sales Volume'!$B$6="Customer name",SUMIFS(Data!$G:$G,Data!$B:$B,VOL!$E183,Data!$I:$I,"&gt;0",Data!$I:$I,"&lt;=4"),
IF('Sales Volume'!$B$6="Customer location",SUMIFS(Data!$G:$G,Data!$C:$C,VOL!$E183,Data!$I:$I,"&gt;0",Data!$I:$I,"&lt;=4"),
IF('Sales Volume'!$B$6="Product type",SUMIFS(Data!$G:$G,Data!$F:$F,VOL!$E183,Data!$I:$I,"&gt;0",Data!$I:$I,"&lt;=4"),
""))))</f>
        <v/>
      </c>
      <c r="J183" s="7" t="str">
        <f>IF($E183="","",
IF('Sales Volume'!$B$6="Customer name",SUMIFS(Data!$G:$G,Data!$B:$B,VOL!$E183,Data!$I:$I,"&gt;52",Data!$I:$I,"&lt;=56"),
IF('Sales Volume'!$B$6="Customer location",SUMIFS(Data!$G:$G,Data!$C:$C,VOL!$E183,Data!$I:$I,"&gt;52",Data!$I:$I,"&lt;=56"),
IF('Sales Volume'!$B$6="Product type",SUMIFS(Data!$G:$G,Data!$F:$F,VOL!$E183,Data!$I:$I,"&gt;52",Data!$I:$I,"&lt;=56"),
""))))</f>
        <v/>
      </c>
      <c r="L183" s="7" t="str">
        <f>IF($E183="","",
IF('Sales Volume'!$B$6="Customer name",SUMIFS(Data!$G:$G,Data!$B:$B,VOL!$E183,Data!$I:$I,"&gt;0",Data!$I:$I,"&lt;=13"),
IF('Sales Volume'!$B$6="Customer location",SUMIFS(Data!$G:$G,Data!$C:$C,VOL!$E183,Data!$I:$I,"&gt;0",Data!$I:$I,"&lt;=13"),
IF('Sales Volume'!$B$6="Product type",SUMIFS(Data!$G:$G,Data!$F:$F,VOL!$E183,Data!$I:$I,"&gt;0",Data!$I:$I,"&lt;=13"),
""))))</f>
        <v/>
      </c>
      <c r="M183" s="7" t="str">
        <f>IF($E183="","",
IF('Sales Volume'!$B$6="Customer name",SUMIFS(Data!$G:$G,Data!$B:$B,VOL!$E183,Data!$I:$I,"&gt;52",Data!$I:$I,"&lt;=65"),
IF('Sales Volume'!$B$6="Customer location",SUMIFS(Data!$G:$G,Data!$C:$C,VOL!$E183,Data!$I:$I,"&gt;52",Data!$I:$I,"&lt;=65"),
IF('Sales Volume'!$B$6="Product type",SUMIFS(Data!$G:$G,Data!$F:$F,VOL!$E183,Data!$I:$I,"&gt;52",Data!$I:$I,"&lt;=65"),
""))))</f>
        <v/>
      </c>
      <c r="O183" s="7" t="str">
        <f>IF($E183="","",
IF('Sales Volume'!$B$6="Customer name",SUMIFS(Data!$G:$G,Data!$B:$B,VOL!$E183,Data!$I:$I,"&gt;0",Data!$I:$I,"&lt;=52"),
IF('Sales Volume'!$B$6="Customer location",SUMIFS(Data!$G:$G,Data!$C:$C,VOL!$E183,Data!$I:$I,"&gt;0",Data!$I:$I,"&lt;=52"),
IF('Sales Volume'!$B$6="Product type",SUMIFS(Data!$G:$G,Data!$F:$F,VOL!$E183,Data!$I:$I,"&gt;0",Data!$I:$I,"&lt;=52"),
""))))</f>
        <v/>
      </c>
      <c r="P183" s="7" t="str">
        <f>IF($E183="","",
IF('Sales Volume'!$B$6="Customer name",SUMIFS(Data!$G:$G,Data!$B:$B,VOL!$E183,Data!$I:$I,"&gt;52",Data!$I:$I,"&lt;=104"),
IF('Sales Volume'!$B$6="Customer location",SUMIFS(Data!$G:$G,Data!$C:$C,VOL!$E183,Data!$I:$I,"&gt;52",Data!$I:$I,"&lt;=104"),
IF('Sales Volume'!$B$6="Product type",SUMIFS(Data!$G:$G,Data!$F:$F,VOL!$E183,Data!$I:$I,"&gt;52",Data!$I:$I,"&lt;=104"),
""))))</f>
        <v/>
      </c>
    </row>
    <row r="184" spans="1:16" x14ac:dyDescent="0.35">
      <c r="A184" s="8" t="str">
        <f>IFERROR(_xlfn.RANK.EQ(F184,$F$3:$F$150,0)+COUNTIF($F$3:F184,F184)-1,"")</f>
        <v/>
      </c>
      <c r="B184" s="8" t="str">
        <f>IFERROR(_xlfn.RANK.EQ(I184,$I$3:$I$150,0)+COUNTIF($I$3:I184,I184)-1,"")</f>
        <v/>
      </c>
      <c r="C184" s="8" t="str">
        <f>IFERROR(_xlfn.RANK.EQ(L184,$L$3:$L$150,0)+COUNTIF($L$3:L184,L184)-1,"")</f>
        <v/>
      </c>
      <c r="D184" s="8" t="str">
        <f>IFERROR(_xlfn.RANK.EQ(O184,$O$3:$O$150,0)+COUNTIF($O$3:O184,O184)-1,"")</f>
        <v/>
      </c>
      <c r="E184" t="str">
        <f xml:space="preserve">
IF('Pivot fields'!$B183="(blank)","",
IF('Sales Volume'!$B$6="Customer Name",IF(NOT(OR('Pivot fields'!$B183="(blank)",'Pivot fields'!$B183="")),'Pivot fields'!$B183,""),
IF('Sales Volume'!$B$6="Customer location",IF(NOT(OR('Pivot fields'!$D183="(blank)",'Pivot fields'!$D183="")),'Pivot fields'!$D183,""),
IF('Sales Volume'!$B$6="Product type",IF(NOT(OR('Pivot fields'!$F183="(blank)",'Pivot fields'!$F183="")),'Pivot fields'!$F183,""),
""))))</f>
        <v/>
      </c>
      <c r="F184" s="7" t="str">
        <f>IF($E184="","",
IF('Sales Volume'!$B$6="Customer name",SUMIFS(Data!$G:$G,Data!$B:$B,VOL!$E184,Data!$I:$I,1),
IF('Sales Volume'!$B$6="Customer location",SUMIFS(Data!$G:$G,Data!$C:$C,VOL!$E184,Data!$I:$I,1),
IF('Sales Volume'!$B$6="Product type",SUMIFS(Data!$G:$G,Data!$F:$F,VOL!$E184,Data!$I:$I,1),
""))))</f>
        <v/>
      </c>
      <c r="G184" s="7" t="str">
        <f>IF($E184="","",
IF('Sales Volume'!$B$6="Customer name",SUMIFS(Data!$G:$G,Data!$B:$B,VOL!$E184,Data!$I:$I,53),
IF('Sales Volume'!$B$6="Customer location",SUMIFS(Data!$G:$G,Data!$C:$C,VOL!$E184,Data!$I:$I,53),
IF('Sales Volume'!$B$6="Product type",SUMIFS(Data!$G:$G,Data!$F:$F,VOL!$E184,Data!$I:$I,53),
""))))</f>
        <v/>
      </c>
      <c r="I184" s="7" t="str">
        <f>IF($E184="","",
IF('Sales Volume'!$B$6="Customer name",SUMIFS(Data!$G:$G,Data!$B:$B,VOL!$E184,Data!$I:$I,"&gt;0",Data!$I:$I,"&lt;=4"),
IF('Sales Volume'!$B$6="Customer location",SUMIFS(Data!$G:$G,Data!$C:$C,VOL!$E184,Data!$I:$I,"&gt;0",Data!$I:$I,"&lt;=4"),
IF('Sales Volume'!$B$6="Product type",SUMIFS(Data!$G:$G,Data!$F:$F,VOL!$E184,Data!$I:$I,"&gt;0",Data!$I:$I,"&lt;=4"),
""))))</f>
        <v/>
      </c>
      <c r="J184" s="7" t="str">
        <f>IF($E184="","",
IF('Sales Volume'!$B$6="Customer name",SUMIFS(Data!$G:$G,Data!$B:$B,VOL!$E184,Data!$I:$I,"&gt;52",Data!$I:$I,"&lt;=56"),
IF('Sales Volume'!$B$6="Customer location",SUMIFS(Data!$G:$G,Data!$C:$C,VOL!$E184,Data!$I:$I,"&gt;52",Data!$I:$I,"&lt;=56"),
IF('Sales Volume'!$B$6="Product type",SUMIFS(Data!$G:$G,Data!$F:$F,VOL!$E184,Data!$I:$I,"&gt;52",Data!$I:$I,"&lt;=56"),
""))))</f>
        <v/>
      </c>
      <c r="L184" s="7" t="str">
        <f>IF($E184="","",
IF('Sales Volume'!$B$6="Customer name",SUMIFS(Data!$G:$G,Data!$B:$B,VOL!$E184,Data!$I:$I,"&gt;0",Data!$I:$I,"&lt;=13"),
IF('Sales Volume'!$B$6="Customer location",SUMIFS(Data!$G:$G,Data!$C:$C,VOL!$E184,Data!$I:$I,"&gt;0",Data!$I:$I,"&lt;=13"),
IF('Sales Volume'!$B$6="Product type",SUMIFS(Data!$G:$G,Data!$F:$F,VOL!$E184,Data!$I:$I,"&gt;0",Data!$I:$I,"&lt;=13"),
""))))</f>
        <v/>
      </c>
      <c r="M184" s="7" t="str">
        <f>IF($E184="","",
IF('Sales Volume'!$B$6="Customer name",SUMIFS(Data!$G:$G,Data!$B:$B,VOL!$E184,Data!$I:$I,"&gt;52",Data!$I:$I,"&lt;=65"),
IF('Sales Volume'!$B$6="Customer location",SUMIFS(Data!$G:$G,Data!$C:$C,VOL!$E184,Data!$I:$I,"&gt;52",Data!$I:$I,"&lt;=65"),
IF('Sales Volume'!$B$6="Product type",SUMIFS(Data!$G:$G,Data!$F:$F,VOL!$E184,Data!$I:$I,"&gt;52",Data!$I:$I,"&lt;=65"),
""))))</f>
        <v/>
      </c>
      <c r="O184" s="7" t="str">
        <f>IF($E184="","",
IF('Sales Volume'!$B$6="Customer name",SUMIFS(Data!$G:$G,Data!$B:$B,VOL!$E184,Data!$I:$I,"&gt;0",Data!$I:$I,"&lt;=52"),
IF('Sales Volume'!$B$6="Customer location",SUMIFS(Data!$G:$G,Data!$C:$C,VOL!$E184,Data!$I:$I,"&gt;0",Data!$I:$I,"&lt;=52"),
IF('Sales Volume'!$B$6="Product type",SUMIFS(Data!$G:$G,Data!$F:$F,VOL!$E184,Data!$I:$I,"&gt;0",Data!$I:$I,"&lt;=52"),
""))))</f>
        <v/>
      </c>
      <c r="P184" s="7" t="str">
        <f>IF($E184="","",
IF('Sales Volume'!$B$6="Customer name",SUMIFS(Data!$G:$G,Data!$B:$B,VOL!$E184,Data!$I:$I,"&gt;52",Data!$I:$I,"&lt;=104"),
IF('Sales Volume'!$B$6="Customer location",SUMIFS(Data!$G:$G,Data!$C:$C,VOL!$E184,Data!$I:$I,"&gt;52",Data!$I:$I,"&lt;=104"),
IF('Sales Volume'!$B$6="Product type",SUMIFS(Data!$G:$G,Data!$F:$F,VOL!$E184,Data!$I:$I,"&gt;52",Data!$I:$I,"&lt;=104"),
""))))</f>
        <v/>
      </c>
    </row>
    <row r="185" spans="1:16" x14ac:dyDescent="0.35">
      <c r="A185" s="8" t="str">
        <f>IFERROR(_xlfn.RANK.EQ(F185,$F$3:$F$150,0)+COUNTIF($F$3:F185,F185)-1,"")</f>
        <v/>
      </c>
      <c r="B185" s="8" t="str">
        <f>IFERROR(_xlfn.RANK.EQ(I185,$I$3:$I$150,0)+COUNTIF($I$3:I185,I185)-1,"")</f>
        <v/>
      </c>
      <c r="C185" s="8" t="str">
        <f>IFERROR(_xlfn.RANK.EQ(L185,$L$3:$L$150,0)+COUNTIF($L$3:L185,L185)-1,"")</f>
        <v/>
      </c>
      <c r="D185" s="8" t="str">
        <f>IFERROR(_xlfn.RANK.EQ(O185,$O$3:$O$150,0)+COUNTIF($O$3:O185,O185)-1,"")</f>
        <v/>
      </c>
      <c r="E185" t="str">
        <f xml:space="preserve">
IF('Pivot fields'!$B184="(blank)","",
IF('Sales Volume'!$B$6="Customer Name",IF(NOT(OR('Pivot fields'!$B184="(blank)",'Pivot fields'!$B184="")),'Pivot fields'!$B184,""),
IF('Sales Volume'!$B$6="Customer location",IF(NOT(OR('Pivot fields'!$D184="(blank)",'Pivot fields'!$D184="")),'Pivot fields'!$D184,""),
IF('Sales Volume'!$B$6="Product type",IF(NOT(OR('Pivot fields'!$F184="(blank)",'Pivot fields'!$F184="")),'Pivot fields'!$F184,""),
""))))</f>
        <v/>
      </c>
      <c r="F185" s="7" t="str">
        <f>IF($E185="","",
IF('Sales Volume'!$B$6="Customer name",SUMIFS(Data!$G:$G,Data!$B:$B,VOL!$E185,Data!$I:$I,1),
IF('Sales Volume'!$B$6="Customer location",SUMIFS(Data!$G:$G,Data!$C:$C,VOL!$E185,Data!$I:$I,1),
IF('Sales Volume'!$B$6="Product type",SUMIFS(Data!$G:$G,Data!$F:$F,VOL!$E185,Data!$I:$I,1),
""))))</f>
        <v/>
      </c>
      <c r="G185" s="7" t="str">
        <f>IF($E185="","",
IF('Sales Volume'!$B$6="Customer name",SUMIFS(Data!$G:$G,Data!$B:$B,VOL!$E185,Data!$I:$I,53),
IF('Sales Volume'!$B$6="Customer location",SUMIFS(Data!$G:$G,Data!$C:$C,VOL!$E185,Data!$I:$I,53),
IF('Sales Volume'!$B$6="Product type",SUMIFS(Data!$G:$G,Data!$F:$F,VOL!$E185,Data!$I:$I,53),
""))))</f>
        <v/>
      </c>
      <c r="I185" s="7" t="str">
        <f>IF($E185="","",
IF('Sales Volume'!$B$6="Customer name",SUMIFS(Data!$G:$G,Data!$B:$B,VOL!$E185,Data!$I:$I,"&gt;0",Data!$I:$I,"&lt;=4"),
IF('Sales Volume'!$B$6="Customer location",SUMIFS(Data!$G:$G,Data!$C:$C,VOL!$E185,Data!$I:$I,"&gt;0",Data!$I:$I,"&lt;=4"),
IF('Sales Volume'!$B$6="Product type",SUMIFS(Data!$G:$G,Data!$F:$F,VOL!$E185,Data!$I:$I,"&gt;0",Data!$I:$I,"&lt;=4"),
""))))</f>
        <v/>
      </c>
      <c r="J185" s="7" t="str">
        <f>IF($E185="","",
IF('Sales Volume'!$B$6="Customer name",SUMIFS(Data!$G:$G,Data!$B:$B,VOL!$E185,Data!$I:$I,"&gt;52",Data!$I:$I,"&lt;=56"),
IF('Sales Volume'!$B$6="Customer location",SUMIFS(Data!$G:$G,Data!$C:$C,VOL!$E185,Data!$I:$I,"&gt;52",Data!$I:$I,"&lt;=56"),
IF('Sales Volume'!$B$6="Product type",SUMIFS(Data!$G:$G,Data!$F:$F,VOL!$E185,Data!$I:$I,"&gt;52",Data!$I:$I,"&lt;=56"),
""))))</f>
        <v/>
      </c>
      <c r="L185" s="7" t="str">
        <f>IF($E185="","",
IF('Sales Volume'!$B$6="Customer name",SUMIFS(Data!$G:$G,Data!$B:$B,VOL!$E185,Data!$I:$I,"&gt;0",Data!$I:$I,"&lt;=13"),
IF('Sales Volume'!$B$6="Customer location",SUMIFS(Data!$G:$G,Data!$C:$C,VOL!$E185,Data!$I:$I,"&gt;0",Data!$I:$I,"&lt;=13"),
IF('Sales Volume'!$B$6="Product type",SUMIFS(Data!$G:$G,Data!$F:$F,VOL!$E185,Data!$I:$I,"&gt;0",Data!$I:$I,"&lt;=13"),
""))))</f>
        <v/>
      </c>
      <c r="M185" s="7" t="str">
        <f>IF($E185="","",
IF('Sales Volume'!$B$6="Customer name",SUMIFS(Data!$G:$G,Data!$B:$B,VOL!$E185,Data!$I:$I,"&gt;52",Data!$I:$I,"&lt;=65"),
IF('Sales Volume'!$B$6="Customer location",SUMIFS(Data!$G:$G,Data!$C:$C,VOL!$E185,Data!$I:$I,"&gt;52",Data!$I:$I,"&lt;=65"),
IF('Sales Volume'!$B$6="Product type",SUMIFS(Data!$G:$G,Data!$F:$F,VOL!$E185,Data!$I:$I,"&gt;52",Data!$I:$I,"&lt;=65"),
""))))</f>
        <v/>
      </c>
      <c r="O185" s="7" t="str">
        <f>IF($E185="","",
IF('Sales Volume'!$B$6="Customer name",SUMIFS(Data!$G:$G,Data!$B:$B,VOL!$E185,Data!$I:$I,"&gt;0",Data!$I:$I,"&lt;=52"),
IF('Sales Volume'!$B$6="Customer location",SUMIFS(Data!$G:$G,Data!$C:$C,VOL!$E185,Data!$I:$I,"&gt;0",Data!$I:$I,"&lt;=52"),
IF('Sales Volume'!$B$6="Product type",SUMIFS(Data!$G:$G,Data!$F:$F,VOL!$E185,Data!$I:$I,"&gt;0",Data!$I:$I,"&lt;=52"),
""))))</f>
        <v/>
      </c>
      <c r="P185" s="7" t="str">
        <f>IF($E185="","",
IF('Sales Volume'!$B$6="Customer name",SUMIFS(Data!$G:$G,Data!$B:$B,VOL!$E185,Data!$I:$I,"&gt;52",Data!$I:$I,"&lt;=104"),
IF('Sales Volume'!$B$6="Customer location",SUMIFS(Data!$G:$G,Data!$C:$C,VOL!$E185,Data!$I:$I,"&gt;52",Data!$I:$I,"&lt;=104"),
IF('Sales Volume'!$B$6="Product type",SUMIFS(Data!$G:$G,Data!$F:$F,VOL!$E185,Data!$I:$I,"&gt;52",Data!$I:$I,"&lt;=104"),
""))))</f>
        <v/>
      </c>
    </row>
    <row r="186" spans="1:16" x14ac:dyDescent="0.35">
      <c r="A186" s="8" t="str">
        <f>IFERROR(_xlfn.RANK.EQ(F186,$F$3:$F$150,0)+COUNTIF($F$3:F186,F186)-1,"")</f>
        <v/>
      </c>
      <c r="B186" s="8" t="str">
        <f>IFERROR(_xlfn.RANK.EQ(I186,$I$3:$I$150,0)+COUNTIF($I$3:I186,I186)-1,"")</f>
        <v/>
      </c>
      <c r="C186" s="8" t="str">
        <f>IFERROR(_xlfn.RANK.EQ(L186,$L$3:$L$150,0)+COUNTIF($L$3:L186,L186)-1,"")</f>
        <v/>
      </c>
      <c r="D186" s="8" t="str">
        <f>IFERROR(_xlfn.RANK.EQ(O186,$O$3:$O$150,0)+COUNTIF($O$3:O186,O186)-1,"")</f>
        <v/>
      </c>
      <c r="E186" t="str">
        <f xml:space="preserve">
IF('Pivot fields'!$B185="(blank)","",
IF('Sales Volume'!$B$6="Customer Name",IF(NOT(OR('Pivot fields'!$B185="(blank)",'Pivot fields'!$B185="")),'Pivot fields'!$B185,""),
IF('Sales Volume'!$B$6="Customer location",IF(NOT(OR('Pivot fields'!$D185="(blank)",'Pivot fields'!$D185="")),'Pivot fields'!$D185,""),
IF('Sales Volume'!$B$6="Product type",IF(NOT(OR('Pivot fields'!$F185="(blank)",'Pivot fields'!$F185="")),'Pivot fields'!$F185,""),
""))))</f>
        <v/>
      </c>
      <c r="F186" s="7" t="str">
        <f>IF($E186="","",
IF('Sales Volume'!$B$6="Customer name",SUMIFS(Data!$G:$G,Data!$B:$B,VOL!$E186,Data!$I:$I,1),
IF('Sales Volume'!$B$6="Customer location",SUMIFS(Data!$G:$G,Data!$C:$C,VOL!$E186,Data!$I:$I,1),
IF('Sales Volume'!$B$6="Product type",SUMIFS(Data!$G:$G,Data!$F:$F,VOL!$E186,Data!$I:$I,1),
""))))</f>
        <v/>
      </c>
      <c r="G186" s="7" t="str">
        <f>IF($E186="","",
IF('Sales Volume'!$B$6="Customer name",SUMIFS(Data!$G:$G,Data!$B:$B,VOL!$E186,Data!$I:$I,53),
IF('Sales Volume'!$B$6="Customer location",SUMIFS(Data!$G:$G,Data!$C:$C,VOL!$E186,Data!$I:$I,53),
IF('Sales Volume'!$B$6="Product type",SUMIFS(Data!$G:$G,Data!$F:$F,VOL!$E186,Data!$I:$I,53),
""))))</f>
        <v/>
      </c>
      <c r="I186" s="7" t="str">
        <f>IF($E186="","",
IF('Sales Volume'!$B$6="Customer name",SUMIFS(Data!$G:$G,Data!$B:$B,VOL!$E186,Data!$I:$I,"&gt;0",Data!$I:$I,"&lt;=4"),
IF('Sales Volume'!$B$6="Customer location",SUMIFS(Data!$G:$G,Data!$C:$C,VOL!$E186,Data!$I:$I,"&gt;0",Data!$I:$I,"&lt;=4"),
IF('Sales Volume'!$B$6="Product type",SUMIFS(Data!$G:$G,Data!$F:$F,VOL!$E186,Data!$I:$I,"&gt;0",Data!$I:$I,"&lt;=4"),
""))))</f>
        <v/>
      </c>
      <c r="J186" s="7" t="str">
        <f>IF($E186="","",
IF('Sales Volume'!$B$6="Customer name",SUMIFS(Data!$G:$G,Data!$B:$B,VOL!$E186,Data!$I:$I,"&gt;52",Data!$I:$I,"&lt;=56"),
IF('Sales Volume'!$B$6="Customer location",SUMIFS(Data!$G:$G,Data!$C:$C,VOL!$E186,Data!$I:$I,"&gt;52",Data!$I:$I,"&lt;=56"),
IF('Sales Volume'!$B$6="Product type",SUMIFS(Data!$G:$G,Data!$F:$F,VOL!$E186,Data!$I:$I,"&gt;52",Data!$I:$I,"&lt;=56"),
""))))</f>
        <v/>
      </c>
      <c r="L186" s="7" t="str">
        <f>IF($E186="","",
IF('Sales Volume'!$B$6="Customer name",SUMIFS(Data!$G:$G,Data!$B:$B,VOL!$E186,Data!$I:$I,"&gt;0",Data!$I:$I,"&lt;=13"),
IF('Sales Volume'!$B$6="Customer location",SUMIFS(Data!$G:$G,Data!$C:$C,VOL!$E186,Data!$I:$I,"&gt;0",Data!$I:$I,"&lt;=13"),
IF('Sales Volume'!$B$6="Product type",SUMIFS(Data!$G:$G,Data!$F:$F,VOL!$E186,Data!$I:$I,"&gt;0",Data!$I:$I,"&lt;=13"),
""))))</f>
        <v/>
      </c>
      <c r="M186" s="7" t="str">
        <f>IF($E186="","",
IF('Sales Volume'!$B$6="Customer name",SUMIFS(Data!$G:$G,Data!$B:$B,VOL!$E186,Data!$I:$I,"&gt;52",Data!$I:$I,"&lt;=65"),
IF('Sales Volume'!$B$6="Customer location",SUMIFS(Data!$G:$G,Data!$C:$C,VOL!$E186,Data!$I:$I,"&gt;52",Data!$I:$I,"&lt;=65"),
IF('Sales Volume'!$B$6="Product type",SUMIFS(Data!$G:$G,Data!$F:$F,VOL!$E186,Data!$I:$I,"&gt;52",Data!$I:$I,"&lt;=65"),
""))))</f>
        <v/>
      </c>
      <c r="O186" s="7" t="str">
        <f>IF($E186="","",
IF('Sales Volume'!$B$6="Customer name",SUMIFS(Data!$G:$G,Data!$B:$B,VOL!$E186,Data!$I:$I,"&gt;0",Data!$I:$I,"&lt;=52"),
IF('Sales Volume'!$B$6="Customer location",SUMIFS(Data!$G:$G,Data!$C:$C,VOL!$E186,Data!$I:$I,"&gt;0",Data!$I:$I,"&lt;=52"),
IF('Sales Volume'!$B$6="Product type",SUMIFS(Data!$G:$G,Data!$F:$F,VOL!$E186,Data!$I:$I,"&gt;0",Data!$I:$I,"&lt;=52"),
""))))</f>
        <v/>
      </c>
      <c r="P186" s="7" t="str">
        <f>IF($E186="","",
IF('Sales Volume'!$B$6="Customer name",SUMIFS(Data!$G:$G,Data!$B:$B,VOL!$E186,Data!$I:$I,"&gt;52",Data!$I:$I,"&lt;=104"),
IF('Sales Volume'!$B$6="Customer location",SUMIFS(Data!$G:$G,Data!$C:$C,VOL!$E186,Data!$I:$I,"&gt;52",Data!$I:$I,"&lt;=104"),
IF('Sales Volume'!$B$6="Product type",SUMIFS(Data!$G:$G,Data!$F:$F,VOL!$E186,Data!$I:$I,"&gt;52",Data!$I:$I,"&lt;=104"),
""))))</f>
        <v/>
      </c>
    </row>
    <row r="187" spans="1:16" x14ac:dyDescent="0.35">
      <c r="A187" s="8" t="str">
        <f>IFERROR(_xlfn.RANK.EQ(F187,$F$3:$F$150,0)+COUNTIF($F$3:F187,F187)-1,"")</f>
        <v/>
      </c>
      <c r="B187" s="8" t="str">
        <f>IFERROR(_xlfn.RANK.EQ(I187,$I$3:$I$150,0)+COUNTIF($I$3:I187,I187)-1,"")</f>
        <v/>
      </c>
      <c r="C187" s="8" t="str">
        <f>IFERROR(_xlfn.RANK.EQ(L187,$L$3:$L$150,0)+COUNTIF($L$3:L187,L187)-1,"")</f>
        <v/>
      </c>
      <c r="D187" s="8" t="str">
        <f>IFERROR(_xlfn.RANK.EQ(O187,$O$3:$O$150,0)+COUNTIF($O$3:O187,O187)-1,"")</f>
        <v/>
      </c>
      <c r="E187" t="str">
        <f xml:space="preserve">
IF('Pivot fields'!$B186="(blank)","",
IF('Sales Volume'!$B$6="Customer Name",IF(NOT(OR('Pivot fields'!$B186="(blank)",'Pivot fields'!$B186="")),'Pivot fields'!$B186,""),
IF('Sales Volume'!$B$6="Customer location",IF(NOT(OR('Pivot fields'!$D186="(blank)",'Pivot fields'!$D186="")),'Pivot fields'!$D186,""),
IF('Sales Volume'!$B$6="Product type",IF(NOT(OR('Pivot fields'!$F186="(blank)",'Pivot fields'!$F186="")),'Pivot fields'!$F186,""),
""))))</f>
        <v/>
      </c>
      <c r="F187" s="7" t="str">
        <f>IF($E187="","",
IF('Sales Volume'!$B$6="Customer name",SUMIFS(Data!$G:$G,Data!$B:$B,VOL!$E187,Data!$I:$I,1),
IF('Sales Volume'!$B$6="Customer location",SUMIFS(Data!$G:$G,Data!$C:$C,VOL!$E187,Data!$I:$I,1),
IF('Sales Volume'!$B$6="Product type",SUMIFS(Data!$G:$G,Data!$F:$F,VOL!$E187,Data!$I:$I,1),
""))))</f>
        <v/>
      </c>
      <c r="G187" s="7" t="str">
        <f>IF($E187="","",
IF('Sales Volume'!$B$6="Customer name",SUMIFS(Data!$G:$G,Data!$B:$B,VOL!$E187,Data!$I:$I,53),
IF('Sales Volume'!$B$6="Customer location",SUMIFS(Data!$G:$G,Data!$C:$C,VOL!$E187,Data!$I:$I,53),
IF('Sales Volume'!$B$6="Product type",SUMIFS(Data!$G:$G,Data!$F:$F,VOL!$E187,Data!$I:$I,53),
""))))</f>
        <v/>
      </c>
      <c r="I187" s="7" t="str">
        <f>IF($E187="","",
IF('Sales Volume'!$B$6="Customer name",SUMIFS(Data!$G:$G,Data!$B:$B,VOL!$E187,Data!$I:$I,"&gt;0",Data!$I:$I,"&lt;=4"),
IF('Sales Volume'!$B$6="Customer location",SUMIFS(Data!$G:$G,Data!$C:$C,VOL!$E187,Data!$I:$I,"&gt;0",Data!$I:$I,"&lt;=4"),
IF('Sales Volume'!$B$6="Product type",SUMIFS(Data!$G:$G,Data!$F:$F,VOL!$E187,Data!$I:$I,"&gt;0",Data!$I:$I,"&lt;=4"),
""))))</f>
        <v/>
      </c>
      <c r="J187" s="7" t="str">
        <f>IF($E187="","",
IF('Sales Volume'!$B$6="Customer name",SUMIFS(Data!$G:$G,Data!$B:$B,VOL!$E187,Data!$I:$I,"&gt;52",Data!$I:$I,"&lt;=56"),
IF('Sales Volume'!$B$6="Customer location",SUMIFS(Data!$G:$G,Data!$C:$C,VOL!$E187,Data!$I:$I,"&gt;52",Data!$I:$I,"&lt;=56"),
IF('Sales Volume'!$B$6="Product type",SUMIFS(Data!$G:$G,Data!$F:$F,VOL!$E187,Data!$I:$I,"&gt;52",Data!$I:$I,"&lt;=56"),
""))))</f>
        <v/>
      </c>
      <c r="L187" s="7" t="str">
        <f>IF($E187="","",
IF('Sales Volume'!$B$6="Customer name",SUMIFS(Data!$G:$G,Data!$B:$B,VOL!$E187,Data!$I:$I,"&gt;0",Data!$I:$I,"&lt;=13"),
IF('Sales Volume'!$B$6="Customer location",SUMIFS(Data!$G:$G,Data!$C:$C,VOL!$E187,Data!$I:$I,"&gt;0",Data!$I:$I,"&lt;=13"),
IF('Sales Volume'!$B$6="Product type",SUMIFS(Data!$G:$G,Data!$F:$F,VOL!$E187,Data!$I:$I,"&gt;0",Data!$I:$I,"&lt;=13"),
""))))</f>
        <v/>
      </c>
      <c r="M187" s="7" t="str">
        <f>IF($E187="","",
IF('Sales Volume'!$B$6="Customer name",SUMIFS(Data!$G:$G,Data!$B:$B,VOL!$E187,Data!$I:$I,"&gt;52",Data!$I:$I,"&lt;=65"),
IF('Sales Volume'!$B$6="Customer location",SUMIFS(Data!$G:$G,Data!$C:$C,VOL!$E187,Data!$I:$I,"&gt;52",Data!$I:$I,"&lt;=65"),
IF('Sales Volume'!$B$6="Product type",SUMIFS(Data!$G:$G,Data!$F:$F,VOL!$E187,Data!$I:$I,"&gt;52",Data!$I:$I,"&lt;=65"),
""))))</f>
        <v/>
      </c>
      <c r="O187" s="7" t="str">
        <f>IF($E187="","",
IF('Sales Volume'!$B$6="Customer name",SUMIFS(Data!$G:$G,Data!$B:$B,VOL!$E187,Data!$I:$I,"&gt;0",Data!$I:$I,"&lt;=52"),
IF('Sales Volume'!$B$6="Customer location",SUMIFS(Data!$G:$G,Data!$C:$C,VOL!$E187,Data!$I:$I,"&gt;0",Data!$I:$I,"&lt;=52"),
IF('Sales Volume'!$B$6="Product type",SUMIFS(Data!$G:$G,Data!$F:$F,VOL!$E187,Data!$I:$I,"&gt;0",Data!$I:$I,"&lt;=52"),
""))))</f>
        <v/>
      </c>
      <c r="P187" s="7" t="str">
        <f>IF($E187="","",
IF('Sales Volume'!$B$6="Customer name",SUMIFS(Data!$G:$G,Data!$B:$B,VOL!$E187,Data!$I:$I,"&gt;52",Data!$I:$I,"&lt;=104"),
IF('Sales Volume'!$B$6="Customer location",SUMIFS(Data!$G:$G,Data!$C:$C,VOL!$E187,Data!$I:$I,"&gt;52",Data!$I:$I,"&lt;=104"),
IF('Sales Volume'!$B$6="Product type",SUMIFS(Data!$G:$G,Data!$F:$F,VOL!$E187,Data!$I:$I,"&gt;52",Data!$I:$I,"&lt;=104"),
""))))</f>
        <v/>
      </c>
    </row>
    <row r="188" spans="1:16" x14ac:dyDescent="0.35">
      <c r="A188" s="8" t="str">
        <f>IFERROR(_xlfn.RANK.EQ(F188,$F$3:$F$150,0)+COUNTIF($F$3:F188,F188)-1,"")</f>
        <v/>
      </c>
      <c r="B188" s="8" t="str">
        <f>IFERROR(_xlfn.RANK.EQ(I188,$I$3:$I$150,0)+COUNTIF($I$3:I188,I188)-1,"")</f>
        <v/>
      </c>
      <c r="C188" s="8" t="str">
        <f>IFERROR(_xlfn.RANK.EQ(L188,$L$3:$L$150,0)+COUNTIF($L$3:L188,L188)-1,"")</f>
        <v/>
      </c>
      <c r="D188" s="8" t="str">
        <f>IFERROR(_xlfn.RANK.EQ(O188,$O$3:$O$150,0)+COUNTIF($O$3:O188,O188)-1,"")</f>
        <v/>
      </c>
      <c r="E188" t="str">
        <f xml:space="preserve">
IF('Pivot fields'!$B187="(blank)","",
IF('Sales Volume'!$B$6="Customer Name",IF(NOT(OR('Pivot fields'!$B187="(blank)",'Pivot fields'!$B187="")),'Pivot fields'!$B187,""),
IF('Sales Volume'!$B$6="Customer location",IF(NOT(OR('Pivot fields'!$D187="(blank)",'Pivot fields'!$D187="")),'Pivot fields'!$D187,""),
IF('Sales Volume'!$B$6="Product type",IF(NOT(OR('Pivot fields'!$F187="(blank)",'Pivot fields'!$F187="")),'Pivot fields'!$F187,""),
""))))</f>
        <v/>
      </c>
      <c r="F188" s="7" t="str">
        <f>IF($E188="","",
IF('Sales Volume'!$B$6="Customer name",SUMIFS(Data!$G:$G,Data!$B:$B,VOL!$E188,Data!$I:$I,1),
IF('Sales Volume'!$B$6="Customer location",SUMIFS(Data!$G:$G,Data!$C:$C,VOL!$E188,Data!$I:$I,1),
IF('Sales Volume'!$B$6="Product type",SUMIFS(Data!$G:$G,Data!$F:$F,VOL!$E188,Data!$I:$I,1),
""))))</f>
        <v/>
      </c>
      <c r="G188" s="7" t="str">
        <f>IF($E188="","",
IF('Sales Volume'!$B$6="Customer name",SUMIFS(Data!$G:$G,Data!$B:$B,VOL!$E188,Data!$I:$I,53),
IF('Sales Volume'!$B$6="Customer location",SUMIFS(Data!$G:$G,Data!$C:$C,VOL!$E188,Data!$I:$I,53),
IF('Sales Volume'!$B$6="Product type",SUMIFS(Data!$G:$G,Data!$F:$F,VOL!$E188,Data!$I:$I,53),
""))))</f>
        <v/>
      </c>
      <c r="I188" s="7" t="str">
        <f>IF($E188="","",
IF('Sales Volume'!$B$6="Customer name",SUMIFS(Data!$G:$G,Data!$B:$B,VOL!$E188,Data!$I:$I,"&gt;0",Data!$I:$I,"&lt;=4"),
IF('Sales Volume'!$B$6="Customer location",SUMIFS(Data!$G:$G,Data!$C:$C,VOL!$E188,Data!$I:$I,"&gt;0",Data!$I:$I,"&lt;=4"),
IF('Sales Volume'!$B$6="Product type",SUMIFS(Data!$G:$G,Data!$F:$F,VOL!$E188,Data!$I:$I,"&gt;0",Data!$I:$I,"&lt;=4"),
""))))</f>
        <v/>
      </c>
      <c r="J188" s="7" t="str">
        <f>IF($E188="","",
IF('Sales Volume'!$B$6="Customer name",SUMIFS(Data!$G:$G,Data!$B:$B,VOL!$E188,Data!$I:$I,"&gt;52",Data!$I:$I,"&lt;=56"),
IF('Sales Volume'!$B$6="Customer location",SUMIFS(Data!$G:$G,Data!$C:$C,VOL!$E188,Data!$I:$I,"&gt;52",Data!$I:$I,"&lt;=56"),
IF('Sales Volume'!$B$6="Product type",SUMIFS(Data!$G:$G,Data!$F:$F,VOL!$E188,Data!$I:$I,"&gt;52",Data!$I:$I,"&lt;=56"),
""))))</f>
        <v/>
      </c>
      <c r="L188" s="7" t="str">
        <f>IF($E188="","",
IF('Sales Volume'!$B$6="Customer name",SUMIFS(Data!$G:$G,Data!$B:$B,VOL!$E188,Data!$I:$I,"&gt;0",Data!$I:$I,"&lt;=13"),
IF('Sales Volume'!$B$6="Customer location",SUMIFS(Data!$G:$G,Data!$C:$C,VOL!$E188,Data!$I:$I,"&gt;0",Data!$I:$I,"&lt;=13"),
IF('Sales Volume'!$B$6="Product type",SUMIFS(Data!$G:$G,Data!$F:$F,VOL!$E188,Data!$I:$I,"&gt;0",Data!$I:$I,"&lt;=13"),
""))))</f>
        <v/>
      </c>
      <c r="M188" s="7" t="str">
        <f>IF($E188="","",
IF('Sales Volume'!$B$6="Customer name",SUMIFS(Data!$G:$G,Data!$B:$B,VOL!$E188,Data!$I:$I,"&gt;52",Data!$I:$I,"&lt;=65"),
IF('Sales Volume'!$B$6="Customer location",SUMIFS(Data!$G:$G,Data!$C:$C,VOL!$E188,Data!$I:$I,"&gt;52",Data!$I:$I,"&lt;=65"),
IF('Sales Volume'!$B$6="Product type",SUMIFS(Data!$G:$G,Data!$F:$F,VOL!$E188,Data!$I:$I,"&gt;52",Data!$I:$I,"&lt;=65"),
""))))</f>
        <v/>
      </c>
      <c r="O188" s="7" t="str">
        <f>IF($E188="","",
IF('Sales Volume'!$B$6="Customer name",SUMIFS(Data!$G:$G,Data!$B:$B,VOL!$E188,Data!$I:$I,"&gt;0",Data!$I:$I,"&lt;=52"),
IF('Sales Volume'!$B$6="Customer location",SUMIFS(Data!$G:$G,Data!$C:$C,VOL!$E188,Data!$I:$I,"&gt;0",Data!$I:$I,"&lt;=52"),
IF('Sales Volume'!$B$6="Product type",SUMIFS(Data!$G:$G,Data!$F:$F,VOL!$E188,Data!$I:$I,"&gt;0",Data!$I:$I,"&lt;=52"),
""))))</f>
        <v/>
      </c>
      <c r="P188" s="7" t="str">
        <f>IF($E188="","",
IF('Sales Volume'!$B$6="Customer name",SUMIFS(Data!$G:$G,Data!$B:$B,VOL!$E188,Data!$I:$I,"&gt;52",Data!$I:$I,"&lt;=104"),
IF('Sales Volume'!$B$6="Customer location",SUMIFS(Data!$G:$G,Data!$C:$C,VOL!$E188,Data!$I:$I,"&gt;52",Data!$I:$I,"&lt;=104"),
IF('Sales Volume'!$B$6="Product type",SUMIFS(Data!$G:$G,Data!$F:$F,VOL!$E188,Data!$I:$I,"&gt;52",Data!$I:$I,"&lt;=104"),
""))))</f>
        <v/>
      </c>
    </row>
    <row r="189" spans="1:16" x14ac:dyDescent="0.35">
      <c r="A189" s="8" t="str">
        <f>IFERROR(_xlfn.RANK.EQ(F189,$F$3:$F$150,0)+COUNTIF($F$3:F189,F189)-1,"")</f>
        <v/>
      </c>
      <c r="B189" s="8" t="str">
        <f>IFERROR(_xlfn.RANK.EQ(I189,$I$3:$I$150,0)+COUNTIF($I$3:I189,I189)-1,"")</f>
        <v/>
      </c>
      <c r="C189" s="8" t="str">
        <f>IFERROR(_xlfn.RANK.EQ(L189,$L$3:$L$150,0)+COUNTIF($L$3:L189,L189)-1,"")</f>
        <v/>
      </c>
      <c r="D189" s="8" t="str">
        <f>IFERROR(_xlfn.RANK.EQ(O189,$O$3:$O$150,0)+COUNTIF($O$3:O189,O189)-1,"")</f>
        <v/>
      </c>
      <c r="E189" t="str">
        <f xml:space="preserve">
IF('Pivot fields'!$B188="(blank)","",
IF('Sales Volume'!$B$6="Customer Name",IF(NOT(OR('Pivot fields'!$B188="(blank)",'Pivot fields'!$B188="")),'Pivot fields'!$B188,""),
IF('Sales Volume'!$B$6="Customer location",IF(NOT(OR('Pivot fields'!$D188="(blank)",'Pivot fields'!$D188="")),'Pivot fields'!$D188,""),
IF('Sales Volume'!$B$6="Product type",IF(NOT(OR('Pivot fields'!$F188="(blank)",'Pivot fields'!$F188="")),'Pivot fields'!$F188,""),
""))))</f>
        <v/>
      </c>
      <c r="F189" s="7" t="str">
        <f>IF($E189="","",
IF('Sales Volume'!$B$6="Customer name",SUMIFS(Data!$G:$G,Data!$B:$B,VOL!$E189,Data!$I:$I,1),
IF('Sales Volume'!$B$6="Customer location",SUMIFS(Data!$G:$G,Data!$C:$C,VOL!$E189,Data!$I:$I,1),
IF('Sales Volume'!$B$6="Product type",SUMIFS(Data!$G:$G,Data!$F:$F,VOL!$E189,Data!$I:$I,1),
""))))</f>
        <v/>
      </c>
      <c r="G189" s="7" t="str">
        <f>IF($E189="","",
IF('Sales Volume'!$B$6="Customer name",SUMIFS(Data!$G:$G,Data!$B:$B,VOL!$E189,Data!$I:$I,53),
IF('Sales Volume'!$B$6="Customer location",SUMIFS(Data!$G:$G,Data!$C:$C,VOL!$E189,Data!$I:$I,53),
IF('Sales Volume'!$B$6="Product type",SUMIFS(Data!$G:$G,Data!$F:$F,VOL!$E189,Data!$I:$I,53),
""))))</f>
        <v/>
      </c>
      <c r="I189" s="7" t="str">
        <f>IF($E189="","",
IF('Sales Volume'!$B$6="Customer name",SUMIFS(Data!$G:$G,Data!$B:$B,VOL!$E189,Data!$I:$I,"&gt;0",Data!$I:$I,"&lt;=4"),
IF('Sales Volume'!$B$6="Customer location",SUMIFS(Data!$G:$G,Data!$C:$C,VOL!$E189,Data!$I:$I,"&gt;0",Data!$I:$I,"&lt;=4"),
IF('Sales Volume'!$B$6="Product type",SUMIFS(Data!$G:$G,Data!$F:$F,VOL!$E189,Data!$I:$I,"&gt;0",Data!$I:$I,"&lt;=4"),
""))))</f>
        <v/>
      </c>
      <c r="J189" s="7" t="str">
        <f>IF($E189="","",
IF('Sales Volume'!$B$6="Customer name",SUMIFS(Data!$G:$G,Data!$B:$B,VOL!$E189,Data!$I:$I,"&gt;52",Data!$I:$I,"&lt;=56"),
IF('Sales Volume'!$B$6="Customer location",SUMIFS(Data!$G:$G,Data!$C:$C,VOL!$E189,Data!$I:$I,"&gt;52",Data!$I:$I,"&lt;=56"),
IF('Sales Volume'!$B$6="Product type",SUMIFS(Data!$G:$G,Data!$F:$F,VOL!$E189,Data!$I:$I,"&gt;52",Data!$I:$I,"&lt;=56"),
""))))</f>
        <v/>
      </c>
      <c r="L189" s="7" t="str">
        <f>IF($E189="","",
IF('Sales Volume'!$B$6="Customer name",SUMIFS(Data!$G:$G,Data!$B:$B,VOL!$E189,Data!$I:$I,"&gt;0",Data!$I:$I,"&lt;=13"),
IF('Sales Volume'!$B$6="Customer location",SUMIFS(Data!$G:$G,Data!$C:$C,VOL!$E189,Data!$I:$I,"&gt;0",Data!$I:$I,"&lt;=13"),
IF('Sales Volume'!$B$6="Product type",SUMIFS(Data!$G:$G,Data!$F:$F,VOL!$E189,Data!$I:$I,"&gt;0",Data!$I:$I,"&lt;=13"),
""))))</f>
        <v/>
      </c>
      <c r="M189" s="7" t="str">
        <f>IF($E189="","",
IF('Sales Volume'!$B$6="Customer name",SUMIFS(Data!$G:$G,Data!$B:$B,VOL!$E189,Data!$I:$I,"&gt;52",Data!$I:$I,"&lt;=65"),
IF('Sales Volume'!$B$6="Customer location",SUMIFS(Data!$G:$G,Data!$C:$C,VOL!$E189,Data!$I:$I,"&gt;52",Data!$I:$I,"&lt;=65"),
IF('Sales Volume'!$B$6="Product type",SUMIFS(Data!$G:$G,Data!$F:$F,VOL!$E189,Data!$I:$I,"&gt;52",Data!$I:$I,"&lt;=65"),
""))))</f>
        <v/>
      </c>
      <c r="O189" s="7" t="str">
        <f>IF($E189="","",
IF('Sales Volume'!$B$6="Customer name",SUMIFS(Data!$G:$G,Data!$B:$B,VOL!$E189,Data!$I:$I,"&gt;0",Data!$I:$I,"&lt;=52"),
IF('Sales Volume'!$B$6="Customer location",SUMIFS(Data!$G:$G,Data!$C:$C,VOL!$E189,Data!$I:$I,"&gt;0",Data!$I:$I,"&lt;=52"),
IF('Sales Volume'!$B$6="Product type",SUMIFS(Data!$G:$G,Data!$F:$F,VOL!$E189,Data!$I:$I,"&gt;0",Data!$I:$I,"&lt;=52"),
""))))</f>
        <v/>
      </c>
      <c r="P189" s="7" t="str">
        <f>IF($E189="","",
IF('Sales Volume'!$B$6="Customer name",SUMIFS(Data!$G:$G,Data!$B:$B,VOL!$E189,Data!$I:$I,"&gt;52",Data!$I:$I,"&lt;=104"),
IF('Sales Volume'!$B$6="Customer location",SUMIFS(Data!$G:$G,Data!$C:$C,VOL!$E189,Data!$I:$I,"&gt;52",Data!$I:$I,"&lt;=104"),
IF('Sales Volume'!$B$6="Product type",SUMIFS(Data!$G:$G,Data!$F:$F,VOL!$E189,Data!$I:$I,"&gt;52",Data!$I:$I,"&lt;=104"),
""))))</f>
        <v/>
      </c>
    </row>
    <row r="190" spans="1:16" x14ac:dyDescent="0.35">
      <c r="A190" s="8" t="str">
        <f>IFERROR(_xlfn.RANK.EQ(F190,$F$3:$F$150,0)+COUNTIF($F$3:F190,F190)-1,"")</f>
        <v/>
      </c>
      <c r="B190" s="8" t="str">
        <f>IFERROR(_xlfn.RANK.EQ(I190,$I$3:$I$150,0)+COUNTIF($I$3:I190,I190)-1,"")</f>
        <v/>
      </c>
      <c r="C190" s="8" t="str">
        <f>IFERROR(_xlfn.RANK.EQ(L190,$L$3:$L$150,0)+COUNTIF($L$3:L190,L190)-1,"")</f>
        <v/>
      </c>
      <c r="D190" s="8" t="str">
        <f>IFERROR(_xlfn.RANK.EQ(O190,$O$3:$O$150,0)+COUNTIF($O$3:O190,O190)-1,"")</f>
        <v/>
      </c>
      <c r="E190" t="str">
        <f xml:space="preserve">
IF('Pivot fields'!$B189="(blank)","",
IF('Sales Volume'!$B$6="Customer Name",IF(NOT(OR('Pivot fields'!$B189="(blank)",'Pivot fields'!$B189="")),'Pivot fields'!$B189,""),
IF('Sales Volume'!$B$6="Customer location",IF(NOT(OR('Pivot fields'!$D189="(blank)",'Pivot fields'!$D189="")),'Pivot fields'!$D189,""),
IF('Sales Volume'!$B$6="Product type",IF(NOT(OR('Pivot fields'!$F189="(blank)",'Pivot fields'!$F189="")),'Pivot fields'!$F189,""),
""))))</f>
        <v/>
      </c>
      <c r="F190" s="7" t="str">
        <f>IF($E190="","",
IF('Sales Volume'!$B$6="Customer name",SUMIFS(Data!$G:$G,Data!$B:$B,VOL!$E190,Data!$I:$I,1),
IF('Sales Volume'!$B$6="Customer location",SUMIFS(Data!$G:$G,Data!$C:$C,VOL!$E190,Data!$I:$I,1),
IF('Sales Volume'!$B$6="Product type",SUMIFS(Data!$G:$G,Data!$F:$F,VOL!$E190,Data!$I:$I,1),
""))))</f>
        <v/>
      </c>
      <c r="G190" s="7" t="str">
        <f>IF($E190="","",
IF('Sales Volume'!$B$6="Customer name",SUMIFS(Data!$G:$G,Data!$B:$B,VOL!$E190,Data!$I:$I,53),
IF('Sales Volume'!$B$6="Customer location",SUMIFS(Data!$G:$G,Data!$C:$C,VOL!$E190,Data!$I:$I,53),
IF('Sales Volume'!$B$6="Product type",SUMIFS(Data!$G:$G,Data!$F:$F,VOL!$E190,Data!$I:$I,53),
""))))</f>
        <v/>
      </c>
      <c r="I190" s="7" t="str">
        <f>IF($E190="","",
IF('Sales Volume'!$B$6="Customer name",SUMIFS(Data!$G:$G,Data!$B:$B,VOL!$E190,Data!$I:$I,"&gt;0",Data!$I:$I,"&lt;=4"),
IF('Sales Volume'!$B$6="Customer location",SUMIFS(Data!$G:$G,Data!$C:$C,VOL!$E190,Data!$I:$I,"&gt;0",Data!$I:$I,"&lt;=4"),
IF('Sales Volume'!$B$6="Product type",SUMIFS(Data!$G:$G,Data!$F:$F,VOL!$E190,Data!$I:$I,"&gt;0",Data!$I:$I,"&lt;=4"),
""))))</f>
        <v/>
      </c>
      <c r="J190" s="7" t="str">
        <f>IF($E190="","",
IF('Sales Volume'!$B$6="Customer name",SUMIFS(Data!$G:$G,Data!$B:$B,VOL!$E190,Data!$I:$I,"&gt;52",Data!$I:$I,"&lt;=56"),
IF('Sales Volume'!$B$6="Customer location",SUMIFS(Data!$G:$G,Data!$C:$C,VOL!$E190,Data!$I:$I,"&gt;52",Data!$I:$I,"&lt;=56"),
IF('Sales Volume'!$B$6="Product type",SUMIFS(Data!$G:$G,Data!$F:$F,VOL!$E190,Data!$I:$I,"&gt;52",Data!$I:$I,"&lt;=56"),
""))))</f>
        <v/>
      </c>
      <c r="L190" s="7" t="str">
        <f>IF($E190="","",
IF('Sales Volume'!$B$6="Customer name",SUMIFS(Data!$G:$G,Data!$B:$B,VOL!$E190,Data!$I:$I,"&gt;0",Data!$I:$I,"&lt;=13"),
IF('Sales Volume'!$B$6="Customer location",SUMIFS(Data!$G:$G,Data!$C:$C,VOL!$E190,Data!$I:$I,"&gt;0",Data!$I:$I,"&lt;=13"),
IF('Sales Volume'!$B$6="Product type",SUMIFS(Data!$G:$G,Data!$F:$F,VOL!$E190,Data!$I:$I,"&gt;0",Data!$I:$I,"&lt;=13"),
""))))</f>
        <v/>
      </c>
      <c r="M190" s="7" t="str">
        <f>IF($E190="","",
IF('Sales Volume'!$B$6="Customer name",SUMIFS(Data!$G:$G,Data!$B:$B,VOL!$E190,Data!$I:$I,"&gt;52",Data!$I:$I,"&lt;=65"),
IF('Sales Volume'!$B$6="Customer location",SUMIFS(Data!$G:$G,Data!$C:$C,VOL!$E190,Data!$I:$I,"&gt;52",Data!$I:$I,"&lt;=65"),
IF('Sales Volume'!$B$6="Product type",SUMIFS(Data!$G:$G,Data!$F:$F,VOL!$E190,Data!$I:$I,"&gt;52",Data!$I:$I,"&lt;=65"),
""))))</f>
        <v/>
      </c>
      <c r="O190" s="7" t="str">
        <f>IF($E190="","",
IF('Sales Volume'!$B$6="Customer name",SUMIFS(Data!$G:$G,Data!$B:$B,VOL!$E190,Data!$I:$I,"&gt;0",Data!$I:$I,"&lt;=52"),
IF('Sales Volume'!$B$6="Customer location",SUMIFS(Data!$G:$G,Data!$C:$C,VOL!$E190,Data!$I:$I,"&gt;0",Data!$I:$I,"&lt;=52"),
IF('Sales Volume'!$B$6="Product type",SUMIFS(Data!$G:$G,Data!$F:$F,VOL!$E190,Data!$I:$I,"&gt;0",Data!$I:$I,"&lt;=52"),
""))))</f>
        <v/>
      </c>
      <c r="P190" s="7" t="str">
        <f>IF($E190="","",
IF('Sales Volume'!$B$6="Customer name",SUMIFS(Data!$G:$G,Data!$B:$B,VOL!$E190,Data!$I:$I,"&gt;52",Data!$I:$I,"&lt;=104"),
IF('Sales Volume'!$B$6="Customer location",SUMIFS(Data!$G:$G,Data!$C:$C,VOL!$E190,Data!$I:$I,"&gt;52",Data!$I:$I,"&lt;=104"),
IF('Sales Volume'!$B$6="Product type",SUMIFS(Data!$G:$G,Data!$F:$F,VOL!$E190,Data!$I:$I,"&gt;52",Data!$I:$I,"&lt;=104"),
""))))</f>
        <v/>
      </c>
    </row>
    <row r="191" spans="1:16" x14ac:dyDescent="0.35">
      <c r="A191" s="8" t="str">
        <f>IFERROR(_xlfn.RANK.EQ(F191,$F$3:$F$150,0)+COUNTIF($F$3:F191,F191)-1,"")</f>
        <v/>
      </c>
      <c r="B191" s="8" t="str">
        <f>IFERROR(_xlfn.RANK.EQ(I191,$I$3:$I$150,0)+COUNTIF($I$3:I191,I191)-1,"")</f>
        <v/>
      </c>
      <c r="C191" s="8" t="str">
        <f>IFERROR(_xlfn.RANK.EQ(L191,$L$3:$L$150,0)+COUNTIF($L$3:L191,L191)-1,"")</f>
        <v/>
      </c>
      <c r="D191" s="8" t="str">
        <f>IFERROR(_xlfn.RANK.EQ(O191,$O$3:$O$150,0)+COUNTIF($O$3:O191,O191)-1,"")</f>
        <v/>
      </c>
      <c r="E191" t="str">
        <f xml:space="preserve">
IF('Pivot fields'!$B190="(blank)","",
IF('Sales Volume'!$B$6="Customer Name",IF(NOT(OR('Pivot fields'!$B190="(blank)",'Pivot fields'!$B190="")),'Pivot fields'!$B190,""),
IF('Sales Volume'!$B$6="Customer location",IF(NOT(OR('Pivot fields'!$D190="(blank)",'Pivot fields'!$D190="")),'Pivot fields'!$D190,""),
IF('Sales Volume'!$B$6="Product type",IF(NOT(OR('Pivot fields'!$F190="(blank)",'Pivot fields'!$F190="")),'Pivot fields'!$F190,""),
""))))</f>
        <v/>
      </c>
      <c r="F191" s="7" t="str">
        <f>IF($E191="","",
IF('Sales Volume'!$B$6="Customer name",SUMIFS(Data!$G:$G,Data!$B:$B,VOL!$E191,Data!$I:$I,1),
IF('Sales Volume'!$B$6="Customer location",SUMIFS(Data!$G:$G,Data!$C:$C,VOL!$E191,Data!$I:$I,1),
IF('Sales Volume'!$B$6="Product type",SUMIFS(Data!$G:$G,Data!$F:$F,VOL!$E191,Data!$I:$I,1),
""))))</f>
        <v/>
      </c>
      <c r="G191" s="7" t="str">
        <f>IF($E191="","",
IF('Sales Volume'!$B$6="Customer name",SUMIFS(Data!$G:$G,Data!$B:$B,VOL!$E191,Data!$I:$I,53),
IF('Sales Volume'!$B$6="Customer location",SUMIFS(Data!$G:$G,Data!$C:$C,VOL!$E191,Data!$I:$I,53),
IF('Sales Volume'!$B$6="Product type",SUMIFS(Data!$G:$G,Data!$F:$F,VOL!$E191,Data!$I:$I,53),
""))))</f>
        <v/>
      </c>
      <c r="I191" s="7" t="str">
        <f>IF($E191="","",
IF('Sales Volume'!$B$6="Customer name",SUMIFS(Data!$G:$G,Data!$B:$B,VOL!$E191,Data!$I:$I,"&gt;0",Data!$I:$I,"&lt;=4"),
IF('Sales Volume'!$B$6="Customer location",SUMIFS(Data!$G:$G,Data!$C:$C,VOL!$E191,Data!$I:$I,"&gt;0",Data!$I:$I,"&lt;=4"),
IF('Sales Volume'!$B$6="Product type",SUMIFS(Data!$G:$G,Data!$F:$F,VOL!$E191,Data!$I:$I,"&gt;0",Data!$I:$I,"&lt;=4"),
""))))</f>
        <v/>
      </c>
      <c r="J191" s="7" t="str">
        <f>IF($E191="","",
IF('Sales Volume'!$B$6="Customer name",SUMIFS(Data!$G:$G,Data!$B:$B,VOL!$E191,Data!$I:$I,"&gt;52",Data!$I:$I,"&lt;=56"),
IF('Sales Volume'!$B$6="Customer location",SUMIFS(Data!$G:$G,Data!$C:$C,VOL!$E191,Data!$I:$I,"&gt;52",Data!$I:$I,"&lt;=56"),
IF('Sales Volume'!$B$6="Product type",SUMIFS(Data!$G:$G,Data!$F:$F,VOL!$E191,Data!$I:$I,"&gt;52",Data!$I:$I,"&lt;=56"),
""))))</f>
        <v/>
      </c>
      <c r="L191" s="7" t="str">
        <f>IF($E191="","",
IF('Sales Volume'!$B$6="Customer name",SUMIFS(Data!$G:$G,Data!$B:$B,VOL!$E191,Data!$I:$I,"&gt;0",Data!$I:$I,"&lt;=13"),
IF('Sales Volume'!$B$6="Customer location",SUMIFS(Data!$G:$G,Data!$C:$C,VOL!$E191,Data!$I:$I,"&gt;0",Data!$I:$I,"&lt;=13"),
IF('Sales Volume'!$B$6="Product type",SUMIFS(Data!$G:$G,Data!$F:$F,VOL!$E191,Data!$I:$I,"&gt;0",Data!$I:$I,"&lt;=13"),
""))))</f>
        <v/>
      </c>
      <c r="M191" s="7" t="str">
        <f>IF($E191="","",
IF('Sales Volume'!$B$6="Customer name",SUMIFS(Data!$G:$G,Data!$B:$B,VOL!$E191,Data!$I:$I,"&gt;52",Data!$I:$I,"&lt;=65"),
IF('Sales Volume'!$B$6="Customer location",SUMIFS(Data!$G:$G,Data!$C:$C,VOL!$E191,Data!$I:$I,"&gt;52",Data!$I:$I,"&lt;=65"),
IF('Sales Volume'!$B$6="Product type",SUMIFS(Data!$G:$G,Data!$F:$F,VOL!$E191,Data!$I:$I,"&gt;52",Data!$I:$I,"&lt;=65"),
""))))</f>
        <v/>
      </c>
      <c r="O191" s="7" t="str">
        <f>IF($E191="","",
IF('Sales Volume'!$B$6="Customer name",SUMIFS(Data!$G:$G,Data!$B:$B,VOL!$E191,Data!$I:$I,"&gt;0",Data!$I:$I,"&lt;=52"),
IF('Sales Volume'!$B$6="Customer location",SUMIFS(Data!$G:$G,Data!$C:$C,VOL!$E191,Data!$I:$I,"&gt;0",Data!$I:$I,"&lt;=52"),
IF('Sales Volume'!$B$6="Product type",SUMIFS(Data!$G:$G,Data!$F:$F,VOL!$E191,Data!$I:$I,"&gt;0",Data!$I:$I,"&lt;=52"),
""))))</f>
        <v/>
      </c>
      <c r="P191" s="7" t="str">
        <f>IF($E191="","",
IF('Sales Volume'!$B$6="Customer name",SUMIFS(Data!$G:$G,Data!$B:$B,VOL!$E191,Data!$I:$I,"&gt;52",Data!$I:$I,"&lt;=104"),
IF('Sales Volume'!$B$6="Customer location",SUMIFS(Data!$G:$G,Data!$C:$C,VOL!$E191,Data!$I:$I,"&gt;52",Data!$I:$I,"&lt;=104"),
IF('Sales Volume'!$B$6="Product type",SUMIFS(Data!$G:$G,Data!$F:$F,VOL!$E191,Data!$I:$I,"&gt;52",Data!$I:$I,"&lt;=104"),
""))))</f>
        <v/>
      </c>
    </row>
    <row r="192" spans="1:16" x14ac:dyDescent="0.35">
      <c r="A192" s="8" t="str">
        <f>IFERROR(_xlfn.RANK.EQ(F192,$F$3:$F$150,0)+COUNTIF($F$3:F192,F192)-1,"")</f>
        <v/>
      </c>
      <c r="B192" s="8" t="str">
        <f>IFERROR(_xlfn.RANK.EQ(I192,$I$3:$I$150,0)+COUNTIF($I$3:I192,I192)-1,"")</f>
        <v/>
      </c>
      <c r="C192" s="8" t="str">
        <f>IFERROR(_xlfn.RANK.EQ(L192,$L$3:$L$150,0)+COUNTIF($L$3:L192,L192)-1,"")</f>
        <v/>
      </c>
      <c r="D192" s="8" t="str">
        <f>IFERROR(_xlfn.RANK.EQ(O192,$O$3:$O$150,0)+COUNTIF($O$3:O192,O192)-1,"")</f>
        <v/>
      </c>
      <c r="E192" t="str">
        <f xml:space="preserve">
IF('Pivot fields'!$B191="(blank)","",
IF('Sales Volume'!$B$6="Customer Name",IF(NOT(OR('Pivot fields'!$B191="(blank)",'Pivot fields'!$B191="")),'Pivot fields'!$B191,""),
IF('Sales Volume'!$B$6="Customer location",IF(NOT(OR('Pivot fields'!$D191="(blank)",'Pivot fields'!$D191="")),'Pivot fields'!$D191,""),
IF('Sales Volume'!$B$6="Product type",IF(NOT(OR('Pivot fields'!$F191="(blank)",'Pivot fields'!$F191="")),'Pivot fields'!$F191,""),
""))))</f>
        <v/>
      </c>
      <c r="F192" s="7" t="str">
        <f>IF($E192="","",
IF('Sales Volume'!$B$6="Customer name",SUMIFS(Data!$G:$G,Data!$B:$B,VOL!$E192,Data!$I:$I,1),
IF('Sales Volume'!$B$6="Customer location",SUMIFS(Data!$G:$G,Data!$C:$C,VOL!$E192,Data!$I:$I,1),
IF('Sales Volume'!$B$6="Product type",SUMIFS(Data!$G:$G,Data!$F:$F,VOL!$E192,Data!$I:$I,1),
""))))</f>
        <v/>
      </c>
      <c r="G192" s="7" t="str">
        <f>IF($E192="","",
IF('Sales Volume'!$B$6="Customer name",SUMIFS(Data!$G:$G,Data!$B:$B,VOL!$E192,Data!$I:$I,53),
IF('Sales Volume'!$B$6="Customer location",SUMIFS(Data!$G:$G,Data!$C:$C,VOL!$E192,Data!$I:$I,53),
IF('Sales Volume'!$B$6="Product type",SUMIFS(Data!$G:$G,Data!$F:$F,VOL!$E192,Data!$I:$I,53),
""))))</f>
        <v/>
      </c>
      <c r="I192" s="7" t="str">
        <f>IF($E192="","",
IF('Sales Volume'!$B$6="Customer name",SUMIFS(Data!$G:$G,Data!$B:$B,VOL!$E192,Data!$I:$I,"&gt;0",Data!$I:$I,"&lt;=4"),
IF('Sales Volume'!$B$6="Customer location",SUMIFS(Data!$G:$G,Data!$C:$C,VOL!$E192,Data!$I:$I,"&gt;0",Data!$I:$I,"&lt;=4"),
IF('Sales Volume'!$B$6="Product type",SUMIFS(Data!$G:$G,Data!$F:$F,VOL!$E192,Data!$I:$I,"&gt;0",Data!$I:$I,"&lt;=4"),
""))))</f>
        <v/>
      </c>
      <c r="J192" s="7" t="str">
        <f>IF($E192="","",
IF('Sales Volume'!$B$6="Customer name",SUMIFS(Data!$G:$G,Data!$B:$B,VOL!$E192,Data!$I:$I,"&gt;52",Data!$I:$I,"&lt;=56"),
IF('Sales Volume'!$B$6="Customer location",SUMIFS(Data!$G:$G,Data!$C:$C,VOL!$E192,Data!$I:$I,"&gt;52",Data!$I:$I,"&lt;=56"),
IF('Sales Volume'!$B$6="Product type",SUMIFS(Data!$G:$G,Data!$F:$F,VOL!$E192,Data!$I:$I,"&gt;52",Data!$I:$I,"&lt;=56"),
""))))</f>
        <v/>
      </c>
      <c r="L192" s="7" t="str">
        <f>IF($E192="","",
IF('Sales Volume'!$B$6="Customer name",SUMIFS(Data!$G:$G,Data!$B:$B,VOL!$E192,Data!$I:$I,"&gt;0",Data!$I:$I,"&lt;=13"),
IF('Sales Volume'!$B$6="Customer location",SUMIFS(Data!$G:$G,Data!$C:$C,VOL!$E192,Data!$I:$I,"&gt;0",Data!$I:$I,"&lt;=13"),
IF('Sales Volume'!$B$6="Product type",SUMIFS(Data!$G:$G,Data!$F:$F,VOL!$E192,Data!$I:$I,"&gt;0",Data!$I:$I,"&lt;=13"),
""))))</f>
        <v/>
      </c>
      <c r="M192" s="7" t="str">
        <f>IF($E192="","",
IF('Sales Volume'!$B$6="Customer name",SUMIFS(Data!$G:$G,Data!$B:$B,VOL!$E192,Data!$I:$I,"&gt;52",Data!$I:$I,"&lt;=65"),
IF('Sales Volume'!$B$6="Customer location",SUMIFS(Data!$G:$G,Data!$C:$C,VOL!$E192,Data!$I:$I,"&gt;52",Data!$I:$I,"&lt;=65"),
IF('Sales Volume'!$B$6="Product type",SUMIFS(Data!$G:$G,Data!$F:$F,VOL!$E192,Data!$I:$I,"&gt;52",Data!$I:$I,"&lt;=65"),
""))))</f>
        <v/>
      </c>
      <c r="O192" s="7" t="str">
        <f>IF($E192="","",
IF('Sales Volume'!$B$6="Customer name",SUMIFS(Data!$G:$G,Data!$B:$B,VOL!$E192,Data!$I:$I,"&gt;0",Data!$I:$I,"&lt;=52"),
IF('Sales Volume'!$B$6="Customer location",SUMIFS(Data!$G:$G,Data!$C:$C,VOL!$E192,Data!$I:$I,"&gt;0",Data!$I:$I,"&lt;=52"),
IF('Sales Volume'!$B$6="Product type",SUMIFS(Data!$G:$G,Data!$F:$F,VOL!$E192,Data!$I:$I,"&gt;0",Data!$I:$I,"&lt;=52"),
""))))</f>
        <v/>
      </c>
      <c r="P192" s="7" t="str">
        <f>IF($E192="","",
IF('Sales Volume'!$B$6="Customer name",SUMIFS(Data!$G:$G,Data!$B:$B,VOL!$E192,Data!$I:$I,"&gt;52",Data!$I:$I,"&lt;=104"),
IF('Sales Volume'!$B$6="Customer location",SUMIFS(Data!$G:$G,Data!$C:$C,VOL!$E192,Data!$I:$I,"&gt;52",Data!$I:$I,"&lt;=104"),
IF('Sales Volume'!$B$6="Product type",SUMIFS(Data!$G:$G,Data!$F:$F,VOL!$E192,Data!$I:$I,"&gt;52",Data!$I:$I,"&lt;=104"),
""))))</f>
        <v/>
      </c>
    </row>
    <row r="193" spans="1:16" x14ac:dyDescent="0.35">
      <c r="A193" s="8" t="str">
        <f>IFERROR(_xlfn.RANK.EQ(F193,$F$3:$F$150,0)+COUNTIF($F$3:F193,F193)-1,"")</f>
        <v/>
      </c>
      <c r="B193" s="8" t="str">
        <f>IFERROR(_xlfn.RANK.EQ(I193,$I$3:$I$150,0)+COUNTIF($I$3:I193,I193)-1,"")</f>
        <v/>
      </c>
      <c r="C193" s="8" t="str">
        <f>IFERROR(_xlfn.RANK.EQ(L193,$L$3:$L$150,0)+COUNTIF($L$3:L193,L193)-1,"")</f>
        <v/>
      </c>
      <c r="D193" s="8" t="str">
        <f>IFERROR(_xlfn.RANK.EQ(O193,$O$3:$O$150,0)+COUNTIF($O$3:O193,O193)-1,"")</f>
        <v/>
      </c>
      <c r="E193" t="str">
        <f xml:space="preserve">
IF('Pivot fields'!$B192="(blank)","",
IF('Sales Volume'!$B$6="Customer Name",IF(NOT(OR('Pivot fields'!$B192="(blank)",'Pivot fields'!$B192="")),'Pivot fields'!$B192,""),
IF('Sales Volume'!$B$6="Customer location",IF(NOT(OR('Pivot fields'!$D192="(blank)",'Pivot fields'!$D192="")),'Pivot fields'!$D192,""),
IF('Sales Volume'!$B$6="Product type",IF(NOT(OR('Pivot fields'!$F192="(blank)",'Pivot fields'!$F192="")),'Pivot fields'!$F192,""),
""))))</f>
        <v/>
      </c>
      <c r="F193" s="7" t="str">
        <f>IF($E193="","",
IF('Sales Volume'!$B$6="Customer name",SUMIFS(Data!$G:$G,Data!$B:$B,VOL!$E193,Data!$I:$I,1),
IF('Sales Volume'!$B$6="Customer location",SUMIFS(Data!$G:$G,Data!$C:$C,VOL!$E193,Data!$I:$I,1),
IF('Sales Volume'!$B$6="Product type",SUMIFS(Data!$G:$G,Data!$F:$F,VOL!$E193,Data!$I:$I,1),
""))))</f>
        <v/>
      </c>
      <c r="G193" s="7" t="str">
        <f>IF($E193="","",
IF('Sales Volume'!$B$6="Customer name",SUMIFS(Data!$G:$G,Data!$B:$B,VOL!$E193,Data!$I:$I,53),
IF('Sales Volume'!$B$6="Customer location",SUMIFS(Data!$G:$G,Data!$C:$C,VOL!$E193,Data!$I:$I,53),
IF('Sales Volume'!$B$6="Product type",SUMIFS(Data!$G:$G,Data!$F:$F,VOL!$E193,Data!$I:$I,53),
""))))</f>
        <v/>
      </c>
      <c r="I193" s="7" t="str">
        <f>IF($E193="","",
IF('Sales Volume'!$B$6="Customer name",SUMIFS(Data!$G:$G,Data!$B:$B,VOL!$E193,Data!$I:$I,"&gt;0",Data!$I:$I,"&lt;=4"),
IF('Sales Volume'!$B$6="Customer location",SUMIFS(Data!$G:$G,Data!$C:$C,VOL!$E193,Data!$I:$I,"&gt;0",Data!$I:$I,"&lt;=4"),
IF('Sales Volume'!$B$6="Product type",SUMIFS(Data!$G:$G,Data!$F:$F,VOL!$E193,Data!$I:$I,"&gt;0",Data!$I:$I,"&lt;=4"),
""))))</f>
        <v/>
      </c>
      <c r="J193" s="7" t="str">
        <f>IF($E193="","",
IF('Sales Volume'!$B$6="Customer name",SUMIFS(Data!$G:$G,Data!$B:$B,VOL!$E193,Data!$I:$I,"&gt;52",Data!$I:$I,"&lt;=56"),
IF('Sales Volume'!$B$6="Customer location",SUMIFS(Data!$G:$G,Data!$C:$C,VOL!$E193,Data!$I:$I,"&gt;52",Data!$I:$I,"&lt;=56"),
IF('Sales Volume'!$B$6="Product type",SUMIFS(Data!$G:$G,Data!$F:$F,VOL!$E193,Data!$I:$I,"&gt;52",Data!$I:$I,"&lt;=56"),
""))))</f>
        <v/>
      </c>
      <c r="L193" s="7" t="str">
        <f>IF($E193="","",
IF('Sales Volume'!$B$6="Customer name",SUMIFS(Data!$G:$G,Data!$B:$B,VOL!$E193,Data!$I:$I,"&gt;0",Data!$I:$I,"&lt;=13"),
IF('Sales Volume'!$B$6="Customer location",SUMIFS(Data!$G:$G,Data!$C:$C,VOL!$E193,Data!$I:$I,"&gt;0",Data!$I:$I,"&lt;=13"),
IF('Sales Volume'!$B$6="Product type",SUMIFS(Data!$G:$G,Data!$F:$F,VOL!$E193,Data!$I:$I,"&gt;0",Data!$I:$I,"&lt;=13"),
""))))</f>
        <v/>
      </c>
      <c r="M193" s="7" t="str">
        <f>IF($E193="","",
IF('Sales Volume'!$B$6="Customer name",SUMIFS(Data!$G:$G,Data!$B:$B,VOL!$E193,Data!$I:$I,"&gt;52",Data!$I:$I,"&lt;=65"),
IF('Sales Volume'!$B$6="Customer location",SUMIFS(Data!$G:$G,Data!$C:$C,VOL!$E193,Data!$I:$I,"&gt;52",Data!$I:$I,"&lt;=65"),
IF('Sales Volume'!$B$6="Product type",SUMIFS(Data!$G:$G,Data!$F:$F,VOL!$E193,Data!$I:$I,"&gt;52",Data!$I:$I,"&lt;=65"),
""))))</f>
        <v/>
      </c>
      <c r="O193" s="7" t="str">
        <f>IF($E193="","",
IF('Sales Volume'!$B$6="Customer name",SUMIFS(Data!$G:$G,Data!$B:$B,VOL!$E193,Data!$I:$I,"&gt;0",Data!$I:$I,"&lt;=52"),
IF('Sales Volume'!$B$6="Customer location",SUMIFS(Data!$G:$G,Data!$C:$C,VOL!$E193,Data!$I:$I,"&gt;0",Data!$I:$I,"&lt;=52"),
IF('Sales Volume'!$B$6="Product type",SUMIFS(Data!$G:$G,Data!$F:$F,VOL!$E193,Data!$I:$I,"&gt;0",Data!$I:$I,"&lt;=52"),
""))))</f>
        <v/>
      </c>
      <c r="P193" s="7" t="str">
        <f>IF($E193="","",
IF('Sales Volume'!$B$6="Customer name",SUMIFS(Data!$G:$G,Data!$B:$B,VOL!$E193,Data!$I:$I,"&gt;52",Data!$I:$I,"&lt;=104"),
IF('Sales Volume'!$B$6="Customer location",SUMIFS(Data!$G:$G,Data!$C:$C,VOL!$E193,Data!$I:$I,"&gt;52",Data!$I:$I,"&lt;=104"),
IF('Sales Volume'!$B$6="Product type",SUMIFS(Data!$G:$G,Data!$F:$F,VOL!$E193,Data!$I:$I,"&gt;52",Data!$I:$I,"&lt;=104"),
""))))</f>
        <v/>
      </c>
    </row>
    <row r="194" spans="1:16" x14ac:dyDescent="0.35">
      <c r="A194" s="8" t="str">
        <f>IFERROR(_xlfn.RANK.EQ(F194,$F$3:$F$150,0)+COUNTIF($F$3:F194,F194)-1,"")</f>
        <v/>
      </c>
      <c r="B194" s="8" t="str">
        <f>IFERROR(_xlfn.RANK.EQ(I194,$I$3:$I$150,0)+COUNTIF($I$3:I194,I194)-1,"")</f>
        <v/>
      </c>
      <c r="C194" s="8" t="str">
        <f>IFERROR(_xlfn.RANK.EQ(L194,$L$3:$L$150,0)+COUNTIF($L$3:L194,L194)-1,"")</f>
        <v/>
      </c>
      <c r="D194" s="8" t="str">
        <f>IFERROR(_xlfn.RANK.EQ(O194,$O$3:$O$150,0)+COUNTIF($O$3:O194,O194)-1,"")</f>
        <v/>
      </c>
      <c r="E194" t="str">
        <f xml:space="preserve">
IF('Pivot fields'!$B193="(blank)","",
IF('Sales Volume'!$B$6="Customer Name",IF(NOT(OR('Pivot fields'!$B193="(blank)",'Pivot fields'!$B193="")),'Pivot fields'!$B193,""),
IF('Sales Volume'!$B$6="Customer location",IF(NOT(OR('Pivot fields'!$D193="(blank)",'Pivot fields'!$D193="")),'Pivot fields'!$D193,""),
IF('Sales Volume'!$B$6="Product type",IF(NOT(OR('Pivot fields'!$F193="(blank)",'Pivot fields'!$F193="")),'Pivot fields'!$F193,""),
""))))</f>
        <v/>
      </c>
      <c r="F194" s="7" t="str">
        <f>IF($E194="","",
IF('Sales Volume'!$B$6="Customer name",SUMIFS(Data!$G:$G,Data!$B:$B,VOL!$E194,Data!$I:$I,1),
IF('Sales Volume'!$B$6="Customer location",SUMIFS(Data!$G:$G,Data!$C:$C,VOL!$E194,Data!$I:$I,1),
IF('Sales Volume'!$B$6="Product type",SUMIFS(Data!$G:$G,Data!$F:$F,VOL!$E194,Data!$I:$I,1),
""))))</f>
        <v/>
      </c>
      <c r="G194" s="7" t="str">
        <f>IF($E194="","",
IF('Sales Volume'!$B$6="Customer name",SUMIFS(Data!$G:$G,Data!$B:$B,VOL!$E194,Data!$I:$I,53),
IF('Sales Volume'!$B$6="Customer location",SUMIFS(Data!$G:$G,Data!$C:$C,VOL!$E194,Data!$I:$I,53),
IF('Sales Volume'!$B$6="Product type",SUMIFS(Data!$G:$G,Data!$F:$F,VOL!$E194,Data!$I:$I,53),
""))))</f>
        <v/>
      </c>
      <c r="I194" s="7" t="str">
        <f>IF($E194="","",
IF('Sales Volume'!$B$6="Customer name",SUMIFS(Data!$G:$G,Data!$B:$B,VOL!$E194,Data!$I:$I,"&gt;0",Data!$I:$I,"&lt;=4"),
IF('Sales Volume'!$B$6="Customer location",SUMIFS(Data!$G:$G,Data!$C:$C,VOL!$E194,Data!$I:$I,"&gt;0",Data!$I:$I,"&lt;=4"),
IF('Sales Volume'!$B$6="Product type",SUMIFS(Data!$G:$G,Data!$F:$F,VOL!$E194,Data!$I:$I,"&gt;0",Data!$I:$I,"&lt;=4"),
""))))</f>
        <v/>
      </c>
      <c r="J194" s="7" t="str">
        <f>IF($E194="","",
IF('Sales Volume'!$B$6="Customer name",SUMIFS(Data!$G:$G,Data!$B:$B,VOL!$E194,Data!$I:$I,"&gt;52",Data!$I:$I,"&lt;=56"),
IF('Sales Volume'!$B$6="Customer location",SUMIFS(Data!$G:$G,Data!$C:$C,VOL!$E194,Data!$I:$I,"&gt;52",Data!$I:$I,"&lt;=56"),
IF('Sales Volume'!$B$6="Product type",SUMIFS(Data!$G:$G,Data!$F:$F,VOL!$E194,Data!$I:$I,"&gt;52",Data!$I:$I,"&lt;=56"),
""))))</f>
        <v/>
      </c>
      <c r="L194" s="7" t="str">
        <f>IF($E194="","",
IF('Sales Volume'!$B$6="Customer name",SUMIFS(Data!$G:$G,Data!$B:$B,VOL!$E194,Data!$I:$I,"&gt;0",Data!$I:$I,"&lt;=13"),
IF('Sales Volume'!$B$6="Customer location",SUMIFS(Data!$G:$G,Data!$C:$C,VOL!$E194,Data!$I:$I,"&gt;0",Data!$I:$I,"&lt;=13"),
IF('Sales Volume'!$B$6="Product type",SUMIFS(Data!$G:$G,Data!$F:$F,VOL!$E194,Data!$I:$I,"&gt;0",Data!$I:$I,"&lt;=13"),
""))))</f>
        <v/>
      </c>
      <c r="M194" s="7" t="str">
        <f>IF($E194="","",
IF('Sales Volume'!$B$6="Customer name",SUMIFS(Data!$G:$G,Data!$B:$B,VOL!$E194,Data!$I:$I,"&gt;52",Data!$I:$I,"&lt;=65"),
IF('Sales Volume'!$B$6="Customer location",SUMIFS(Data!$G:$G,Data!$C:$C,VOL!$E194,Data!$I:$I,"&gt;52",Data!$I:$I,"&lt;=65"),
IF('Sales Volume'!$B$6="Product type",SUMIFS(Data!$G:$G,Data!$F:$F,VOL!$E194,Data!$I:$I,"&gt;52",Data!$I:$I,"&lt;=65"),
""))))</f>
        <v/>
      </c>
      <c r="O194" s="7" t="str">
        <f>IF($E194="","",
IF('Sales Volume'!$B$6="Customer name",SUMIFS(Data!$G:$G,Data!$B:$B,VOL!$E194,Data!$I:$I,"&gt;0",Data!$I:$I,"&lt;=52"),
IF('Sales Volume'!$B$6="Customer location",SUMIFS(Data!$G:$G,Data!$C:$C,VOL!$E194,Data!$I:$I,"&gt;0",Data!$I:$I,"&lt;=52"),
IF('Sales Volume'!$B$6="Product type",SUMIFS(Data!$G:$G,Data!$F:$F,VOL!$E194,Data!$I:$I,"&gt;0",Data!$I:$I,"&lt;=52"),
""))))</f>
        <v/>
      </c>
      <c r="P194" s="7" t="str">
        <f>IF($E194="","",
IF('Sales Volume'!$B$6="Customer name",SUMIFS(Data!$G:$G,Data!$B:$B,VOL!$E194,Data!$I:$I,"&gt;52",Data!$I:$I,"&lt;=104"),
IF('Sales Volume'!$B$6="Customer location",SUMIFS(Data!$G:$G,Data!$C:$C,VOL!$E194,Data!$I:$I,"&gt;52",Data!$I:$I,"&lt;=104"),
IF('Sales Volume'!$B$6="Product type",SUMIFS(Data!$G:$G,Data!$F:$F,VOL!$E194,Data!$I:$I,"&gt;52",Data!$I:$I,"&lt;=104"),
""))))</f>
        <v/>
      </c>
    </row>
    <row r="195" spans="1:16" x14ac:dyDescent="0.35">
      <c r="A195" s="8" t="str">
        <f>IFERROR(_xlfn.RANK.EQ(F195,$F$3:$F$150,0)+COUNTIF($F$3:F195,F195)-1,"")</f>
        <v/>
      </c>
      <c r="B195" s="8" t="str">
        <f>IFERROR(_xlfn.RANK.EQ(I195,$I$3:$I$150,0)+COUNTIF($I$3:I195,I195)-1,"")</f>
        <v/>
      </c>
      <c r="C195" s="8" t="str">
        <f>IFERROR(_xlfn.RANK.EQ(L195,$L$3:$L$150,0)+COUNTIF($L$3:L195,L195)-1,"")</f>
        <v/>
      </c>
      <c r="D195" s="8" t="str">
        <f>IFERROR(_xlfn.RANK.EQ(O195,$O$3:$O$150,0)+COUNTIF($O$3:O195,O195)-1,"")</f>
        <v/>
      </c>
      <c r="E195" t="str">
        <f xml:space="preserve">
IF('Pivot fields'!$B194="(blank)","",
IF('Sales Volume'!$B$6="Customer Name",IF(NOT(OR('Pivot fields'!$B194="(blank)",'Pivot fields'!$B194="")),'Pivot fields'!$B194,""),
IF('Sales Volume'!$B$6="Customer location",IF(NOT(OR('Pivot fields'!$D194="(blank)",'Pivot fields'!$D194="")),'Pivot fields'!$D194,""),
IF('Sales Volume'!$B$6="Product type",IF(NOT(OR('Pivot fields'!$F194="(blank)",'Pivot fields'!$F194="")),'Pivot fields'!$F194,""),
""))))</f>
        <v/>
      </c>
      <c r="F195" s="7" t="str">
        <f>IF($E195="","",
IF('Sales Volume'!$B$6="Customer name",SUMIFS(Data!$G:$G,Data!$B:$B,VOL!$E195,Data!$I:$I,1),
IF('Sales Volume'!$B$6="Customer location",SUMIFS(Data!$G:$G,Data!$C:$C,VOL!$E195,Data!$I:$I,1),
IF('Sales Volume'!$B$6="Product type",SUMIFS(Data!$G:$G,Data!$F:$F,VOL!$E195,Data!$I:$I,1),
""))))</f>
        <v/>
      </c>
      <c r="G195" s="7" t="str">
        <f>IF($E195="","",
IF('Sales Volume'!$B$6="Customer name",SUMIFS(Data!$G:$G,Data!$B:$B,VOL!$E195,Data!$I:$I,53),
IF('Sales Volume'!$B$6="Customer location",SUMIFS(Data!$G:$G,Data!$C:$C,VOL!$E195,Data!$I:$I,53),
IF('Sales Volume'!$B$6="Product type",SUMIFS(Data!$G:$G,Data!$F:$F,VOL!$E195,Data!$I:$I,53),
""))))</f>
        <v/>
      </c>
      <c r="I195" s="7" t="str">
        <f>IF($E195="","",
IF('Sales Volume'!$B$6="Customer name",SUMIFS(Data!$G:$G,Data!$B:$B,VOL!$E195,Data!$I:$I,"&gt;0",Data!$I:$I,"&lt;=4"),
IF('Sales Volume'!$B$6="Customer location",SUMIFS(Data!$G:$G,Data!$C:$C,VOL!$E195,Data!$I:$I,"&gt;0",Data!$I:$I,"&lt;=4"),
IF('Sales Volume'!$B$6="Product type",SUMIFS(Data!$G:$G,Data!$F:$F,VOL!$E195,Data!$I:$I,"&gt;0",Data!$I:$I,"&lt;=4"),
""))))</f>
        <v/>
      </c>
      <c r="J195" s="7" t="str">
        <f>IF($E195="","",
IF('Sales Volume'!$B$6="Customer name",SUMIFS(Data!$G:$G,Data!$B:$B,VOL!$E195,Data!$I:$I,"&gt;52",Data!$I:$I,"&lt;=56"),
IF('Sales Volume'!$B$6="Customer location",SUMIFS(Data!$G:$G,Data!$C:$C,VOL!$E195,Data!$I:$I,"&gt;52",Data!$I:$I,"&lt;=56"),
IF('Sales Volume'!$B$6="Product type",SUMIFS(Data!$G:$G,Data!$F:$F,VOL!$E195,Data!$I:$I,"&gt;52",Data!$I:$I,"&lt;=56"),
""))))</f>
        <v/>
      </c>
      <c r="L195" s="7" t="str">
        <f>IF($E195="","",
IF('Sales Volume'!$B$6="Customer name",SUMIFS(Data!$G:$G,Data!$B:$B,VOL!$E195,Data!$I:$I,"&gt;0",Data!$I:$I,"&lt;=13"),
IF('Sales Volume'!$B$6="Customer location",SUMIFS(Data!$G:$G,Data!$C:$C,VOL!$E195,Data!$I:$I,"&gt;0",Data!$I:$I,"&lt;=13"),
IF('Sales Volume'!$B$6="Product type",SUMIFS(Data!$G:$G,Data!$F:$F,VOL!$E195,Data!$I:$I,"&gt;0",Data!$I:$I,"&lt;=13"),
""))))</f>
        <v/>
      </c>
      <c r="M195" s="7" t="str">
        <f>IF($E195="","",
IF('Sales Volume'!$B$6="Customer name",SUMIFS(Data!$G:$G,Data!$B:$B,VOL!$E195,Data!$I:$I,"&gt;52",Data!$I:$I,"&lt;=65"),
IF('Sales Volume'!$B$6="Customer location",SUMIFS(Data!$G:$G,Data!$C:$C,VOL!$E195,Data!$I:$I,"&gt;52",Data!$I:$I,"&lt;=65"),
IF('Sales Volume'!$B$6="Product type",SUMIFS(Data!$G:$G,Data!$F:$F,VOL!$E195,Data!$I:$I,"&gt;52",Data!$I:$I,"&lt;=65"),
""))))</f>
        <v/>
      </c>
      <c r="O195" s="7" t="str">
        <f>IF($E195="","",
IF('Sales Volume'!$B$6="Customer name",SUMIFS(Data!$G:$G,Data!$B:$B,VOL!$E195,Data!$I:$I,"&gt;0",Data!$I:$I,"&lt;=52"),
IF('Sales Volume'!$B$6="Customer location",SUMIFS(Data!$G:$G,Data!$C:$C,VOL!$E195,Data!$I:$I,"&gt;0",Data!$I:$I,"&lt;=52"),
IF('Sales Volume'!$B$6="Product type",SUMIFS(Data!$G:$G,Data!$F:$F,VOL!$E195,Data!$I:$I,"&gt;0",Data!$I:$I,"&lt;=52"),
""))))</f>
        <v/>
      </c>
      <c r="P195" s="7" t="str">
        <f>IF($E195="","",
IF('Sales Volume'!$B$6="Customer name",SUMIFS(Data!$G:$G,Data!$B:$B,VOL!$E195,Data!$I:$I,"&gt;52",Data!$I:$I,"&lt;=104"),
IF('Sales Volume'!$B$6="Customer location",SUMIFS(Data!$G:$G,Data!$C:$C,VOL!$E195,Data!$I:$I,"&gt;52",Data!$I:$I,"&lt;=104"),
IF('Sales Volume'!$B$6="Product type",SUMIFS(Data!$G:$G,Data!$F:$F,VOL!$E195,Data!$I:$I,"&gt;52",Data!$I:$I,"&lt;=104"),
""))))</f>
        <v/>
      </c>
    </row>
    <row r="196" spans="1:16" x14ac:dyDescent="0.35">
      <c r="A196" s="8" t="str">
        <f>IFERROR(_xlfn.RANK.EQ(F196,$F$3:$F$150,0)+COUNTIF($F$3:F196,F196)-1,"")</f>
        <v/>
      </c>
      <c r="B196" s="8" t="str">
        <f>IFERROR(_xlfn.RANK.EQ(I196,$I$3:$I$150,0)+COUNTIF($I$3:I196,I196)-1,"")</f>
        <v/>
      </c>
      <c r="C196" s="8" t="str">
        <f>IFERROR(_xlfn.RANK.EQ(L196,$L$3:$L$150,0)+COUNTIF($L$3:L196,L196)-1,"")</f>
        <v/>
      </c>
      <c r="D196" s="8" t="str">
        <f>IFERROR(_xlfn.RANK.EQ(O196,$O$3:$O$150,0)+COUNTIF($O$3:O196,O196)-1,"")</f>
        <v/>
      </c>
      <c r="E196" t="str">
        <f xml:space="preserve">
IF('Pivot fields'!$B195="(blank)","",
IF('Sales Volume'!$B$6="Customer Name",IF(NOT(OR('Pivot fields'!$B195="(blank)",'Pivot fields'!$B195="")),'Pivot fields'!$B195,""),
IF('Sales Volume'!$B$6="Customer location",IF(NOT(OR('Pivot fields'!$D195="(blank)",'Pivot fields'!$D195="")),'Pivot fields'!$D195,""),
IF('Sales Volume'!$B$6="Product type",IF(NOT(OR('Pivot fields'!$F195="(blank)",'Pivot fields'!$F195="")),'Pivot fields'!$F195,""),
""))))</f>
        <v/>
      </c>
      <c r="F196" s="7" t="str">
        <f>IF($E196="","",
IF('Sales Volume'!$B$6="Customer name",SUMIFS(Data!$G:$G,Data!$B:$B,VOL!$E196,Data!$I:$I,1),
IF('Sales Volume'!$B$6="Customer location",SUMIFS(Data!$G:$G,Data!$C:$C,VOL!$E196,Data!$I:$I,1),
IF('Sales Volume'!$B$6="Product type",SUMIFS(Data!$G:$G,Data!$F:$F,VOL!$E196,Data!$I:$I,1),
""))))</f>
        <v/>
      </c>
      <c r="G196" s="7" t="str">
        <f>IF($E196="","",
IF('Sales Volume'!$B$6="Customer name",SUMIFS(Data!$G:$G,Data!$B:$B,VOL!$E196,Data!$I:$I,53),
IF('Sales Volume'!$B$6="Customer location",SUMIFS(Data!$G:$G,Data!$C:$C,VOL!$E196,Data!$I:$I,53),
IF('Sales Volume'!$B$6="Product type",SUMIFS(Data!$G:$G,Data!$F:$F,VOL!$E196,Data!$I:$I,53),
""))))</f>
        <v/>
      </c>
      <c r="I196" s="7" t="str">
        <f>IF($E196="","",
IF('Sales Volume'!$B$6="Customer name",SUMIFS(Data!$G:$G,Data!$B:$B,VOL!$E196,Data!$I:$I,"&gt;0",Data!$I:$I,"&lt;=4"),
IF('Sales Volume'!$B$6="Customer location",SUMIFS(Data!$G:$G,Data!$C:$C,VOL!$E196,Data!$I:$I,"&gt;0",Data!$I:$I,"&lt;=4"),
IF('Sales Volume'!$B$6="Product type",SUMIFS(Data!$G:$G,Data!$F:$F,VOL!$E196,Data!$I:$I,"&gt;0",Data!$I:$I,"&lt;=4"),
""))))</f>
        <v/>
      </c>
      <c r="J196" s="7" t="str">
        <f>IF($E196="","",
IF('Sales Volume'!$B$6="Customer name",SUMIFS(Data!$G:$G,Data!$B:$B,VOL!$E196,Data!$I:$I,"&gt;52",Data!$I:$I,"&lt;=56"),
IF('Sales Volume'!$B$6="Customer location",SUMIFS(Data!$G:$G,Data!$C:$C,VOL!$E196,Data!$I:$I,"&gt;52",Data!$I:$I,"&lt;=56"),
IF('Sales Volume'!$B$6="Product type",SUMIFS(Data!$G:$G,Data!$F:$F,VOL!$E196,Data!$I:$I,"&gt;52",Data!$I:$I,"&lt;=56"),
""))))</f>
        <v/>
      </c>
      <c r="L196" s="7" t="str">
        <f>IF($E196="","",
IF('Sales Volume'!$B$6="Customer name",SUMIFS(Data!$G:$G,Data!$B:$B,VOL!$E196,Data!$I:$I,"&gt;0",Data!$I:$I,"&lt;=13"),
IF('Sales Volume'!$B$6="Customer location",SUMIFS(Data!$G:$G,Data!$C:$C,VOL!$E196,Data!$I:$I,"&gt;0",Data!$I:$I,"&lt;=13"),
IF('Sales Volume'!$B$6="Product type",SUMIFS(Data!$G:$G,Data!$F:$F,VOL!$E196,Data!$I:$I,"&gt;0",Data!$I:$I,"&lt;=13"),
""))))</f>
        <v/>
      </c>
      <c r="M196" s="7" t="str">
        <f>IF($E196="","",
IF('Sales Volume'!$B$6="Customer name",SUMIFS(Data!$G:$G,Data!$B:$B,VOL!$E196,Data!$I:$I,"&gt;52",Data!$I:$I,"&lt;=65"),
IF('Sales Volume'!$B$6="Customer location",SUMIFS(Data!$G:$G,Data!$C:$C,VOL!$E196,Data!$I:$I,"&gt;52",Data!$I:$I,"&lt;=65"),
IF('Sales Volume'!$B$6="Product type",SUMIFS(Data!$G:$G,Data!$F:$F,VOL!$E196,Data!$I:$I,"&gt;52",Data!$I:$I,"&lt;=65"),
""))))</f>
        <v/>
      </c>
      <c r="O196" s="7" t="str">
        <f>IF($E196="","",
IF('Sales Volume'!$B$6="Customer name",SUMIFS(Data!$G:$G,Data!$B:$B,VOL!$E196,Data!$I:$I,"&gt;0",Data!$I:$I,"&lt;=52"),
IF('Sales Volume'!$B$6="Customer location",SUMIFS(Data!$G:$G,Data!$C:$C,VOL!$E196,Data!$I:$I,"&gt;0",Data!$I:$I,"&lt;=52"),
IF('Sales Volume'!$B$6="Product type",SUMIFS(Data!$G:$G,Data!$F:$F,VOL!$E196,Data!$I:$I,"&gt;0",Data!$I:$I,"&lt;=52"),
""))))</f>
        <v/>
      </c>
      <c r="P196" s="7" t="str">
        <f>IF($E196="","",
IF('Sales Volume'!$B$6="Customer name",SUMIFS(Data!$G:$G,Data!$B:$B,VOL!$E196,Data!$I:$I,"&gt;52",Data!$I:$I,"&lt;=104"),
IF('Sales Volume'!$B$6="Customer location",SUMIFS(Data!$G:$G,Data!$C:$C,VOL!$E196,Data!$I:$I,"&gt;52",Data!$I:$I,"&lt;=104"),
IF('Sales Volume'!$B$6="Product type",SUMIFS(Data!$G:$G,Data!$F:$F,VOL!$E196,Data!$I:$I,"&gt;52",Data!$I:$I,"&lt;=104"),
""))))</f>
        <v/>
      </c>
    </row>
    <row r="197" spans="1:16" x14ac:dyDescent="0.35">
      <c r="A197" s="8" t="str">
        <f>IFERROR(_xlfn.RANK.EQ(F197,$F$3:$F$150,0)+COUNTIF($F$3:F197,F197)-1,"")</f>
        <v/>
      </c>
      <c r="B197" s="8" t="str">
        <f>IFERROR(_xlfn.RANK.EQ(I197,$I$3:$I$150,0)+COUNTIF($I$3:I197,I197)-1,"")</f>
        <v/>
      </c>
      <c r="C197" s="8" t="str">
        <f>IFERROR(_xlfn.RANK.EQ(L197,$L$3:$L$150,0)+COUNTIF($L$3:L197,L197)-1,"")</f>
        <v/>
      </c>
      <c r="D197" s="8" t="str">
        <f>IFERROR(_xlfn.RANK.EQ(O197,$O$3:$O$150,0)+COUNTIF($O$3:O197,O197)-1,"")</f>
        <v/>
      </c>
      <c r="E197" t="str">
        <f xml:space="preserve">
IF('Pivot fields'!$B196="(blank)","",
IF('Sales Volume'!$B$6="Customer Name",IF(NOT(OR('Pivot fields'!$B196="(blank)",'Pivot fields'!$B196="")),'Pivot fields'!$B196,""),
IF('Sales Volume'!$B$6="Customer location",IF(NOT(OR('Pivot fields'!$D196="(blank)",'Pivot fields'!$D196="")),'Pivot fields'!$D196,""),
IF('Sales Volume'!$B$6="Product type",IF(NOT(OR('Pivot fields'!$F196="(blank)",'Pivot fields'!$F196="")),'Pivot fields'!$F196,""),
""))))</f>
        <v/>
      </c>
      <c r="F197" s="7" t="str">
        <f>IF($E197="","",
IF('Sales Volume'!$B$6="Customer name",SUMIFS(Data!$G:$G,Data!$B:$B,VOL!$E197,Data!$I:$I,1),
IF('Sales Volume'!$B$6="Customer location",SUMIFS(Data!$G:$G,Data!$C:$C,VOL!$E197,Data!$I:$I,1),
IF('Sales Volume'!$B$6="Product type",SUMIFS(Data!$G:$G,Data!$F:$F,VOL!$E197,Data!$I:$I,1),
""))))</f>
        <v/>
      </c>
      <c r="G197" s="7" t="str">
        <f>IF($E197="","",
IF('Sales Volume'!$B$6="Customer name",SUMIFS(Data!$G:$G,Data!$B:$B,VOL!$E197,Data!$I:$I,53),
IF('Sales Volume'!$B$6="Customer location",SUMIFS(Data!$G:$G,Data!$C:$C,VOL!$E197,Data!$I:$I,53),
IF('Sales Volume'!$B$6="Product type",SUMIFS(Data!$G:$G,Data!$F:$F,VOL!$E197,Data!$I:$I,53),
""))))</f>
        <v/>
      </c>
      <c r="I197" s="7" t="str">
        <f>IF($E197="","",
IF('Sales Volume'!$B$6="Customer name",SUMIFS(Data!$G:$G,Data!$B:$B,VOL!$E197,Data!$I:$I,"&gt;0",Data!$I:$I,"&lt;=4"),
IF('Sales Volume'!$B$6="Customer location",SUMIFS(Data!$G:$G,Data!$C:$C,VOL!$E197,Data!$I:$I,"&gt;0",Data!$I:$I,"&lt;=4"),
IF('Sales Volume'!$B$6="Product type",SUMIFS(Data!$G:$G,Data!$F:$F,VOL!$E197,Data!$I:$I,"&gt;0",Data!$I:$I,"&lt;=4"),
""))))</f>
        <v/>
      </c>
      <c r="J197" s="7" t="str">
        <f>IF($E197="","",
IF('Sales Volume'!$B$6="Customer name",SUMIFS(Data!$G:$G,Data!$B:$B,VOL!$E197,Data!$I:$I,"&gt;52",Data!$I:$I,"&lt;=56"),
IF('Sales Volume'!$B$6="Customer location",SUMIFS(Data!$G:$G,Data!$C:$C,VOL!$E197,Data!$I:$I,"&gt;52",Data!$I:$I,"&lt;=56"),
IF('Sales Volume'!$B$6="Product type",SUMIFS(Data!$G:$G,Data!$F:$F,VOL!$E197,Data!$I:$I,"&gt;52",Data!$I:$I,"&lt;=56"),
""))))</f>
        <v/>
      </c>
      <c r="L197" s="7" t="str">
        <f>IF($E197="","",
IF('Sales Volume'!$B$6="Customer name",SUMIFS(Data!$G:$G,Data!$B:$B,VOL!$E197,Data!$I:$I,"&gt;0",Data!$I:$I,"&lt;=13"),
IF('Sales Volume'!$B$6="Customer location",SUMIFS(Data!$G:$G,Data!$C:$C,VOL!$E197,Data!$I:$I,"&gt;0",Data!$I:$I,"&lt;=13"),
IF('Sales Volume'!$B$6="Product type",SUMIFS(Data!$G:$G,Data!$F:$F,VOL!$E197,Data!$I:$I,"&gt;0",Data!$I:$I,"&lt;=13"),
""))))</f>
        <v/>
      </c>
      <c r="M197" s="7" t="str">
        <f>IF($E197="","",
IF('Sales Volume'!$B$6="Customer name",SUMIFS(Data!$G:$G,Data!$B:$B,VOL!$E197,Data!$I:$I,"&gt;52",Data!$I:$I,"&lt;=65"),
IF('Sales Volume'!$B$6="Customer location",SUMIFS(Data!$G:$G,Data!$C:$C,VOL!$E197,Data!$I:$I,"&gt;52",Data!$I:$I,"&lt;=65"),
IF('Sales Volume'!$B$6="Product type",SUMIFS(Data!$G:$G,Data!$F:$F,VOL!$E197,Data!$I:$I,"&gt;52",Data!$I:$I,"&lt;=65"),
""))))</f>
        <v/>
      </c>
      <c r="O197" s="7" t="str">
        <f>IF($E197="","",
IF('Sales Volume'!$B$6="Customer name",SUMIFS(Data!$G:$G,Data!$B:$B,VOL!$E197,Data!$I:$I,"&gt;0",Data!$I:$I,"&lt;=52"),
IF('Sales Volume'!$B$6="Customer location",SUMIFS(Data!$G:$G,Data!$C:$C,VOL!$E197,Data!$I:$I,"&gt;0",Data!$I:$I,"&lt;=52"),
IF('Sales Volume'!$B$6="Product type",SUMIFS(Data!$G:$G,Data!$F:$F,VOL!$E197,Data!$I:$I,"&gt;0",Data!$I:$I,"&lt;=52"),
""))))</f>
        <v/>
      </c>
      <c r="P197" s="7" t="str">
        <f>IF($E197="","",
IF('Sales Volume'!$B$6="Customer name",SUMIFS(Data!$G:$G,Data!$B:$B,VOL!$E197,Data!$I:$I,"&gt;52",Data!$I:$I,"&lt;=104"),
IF('Sales Volume'!$B$6="Customer location",SUMIFS(Data!$G:$G,Data!$C:$C,VOL!$E197,Data!$I:$I,"&gt;52",Data!$I:$I,"&lt;=104"),
IF('Sales Volume'!$B$6="Product type",SUMIFS(Data!$G:$G,Data!$F:$F,VOL!$E197,Data!$I:$I,"&gt;52",Data!$I:$I,"&lt;=104"),
""))))</f>
        <v/>
      </c>
    </row>
    <row r="198" spans="1:16" x14ac:dyDescent="0.35">
      <c r="A198" s="8" t="str">
        <f>IFERROR(_xlfn.RANK.EQ(F198,$F$3:$F$150,0)+COUNTIF($F$3:F198,F198)-1,"")</f>
        <v/>
      </c>
      <c r="B198" s="8" t="str">
        <f>IFERROR(_xlfn.RANK.EQ(I198,$I$3:$I$150,0)+COUNTIF($I$3:I198,I198)-1,"")</f>
        <v/>
      </c>
      <c r="C198" s="8" t="str">
        <f>IFERROR(_xlfn.RANK.EQ(L198,$L$3:$L$150,0)+COUNTIF($L$3:L198,L198)-1,"")</f>
        <v/>
      </c>
      <c r="D198" s="8" t="str">
        <f>IFERROR(_xlfn.RANK.EQ(O198,$O$3:$O$150,0)+COUNTIF($O$3:O198,O198)-1,"")</f>
        <v/>
      </c>
      <c r="E198" t="str">
        <f xml:space="preserve">
IF('Pivot fields'!$B197="(blank)","",
IF('Sales Volume'!$B$6="Customer Name",IF(NOT(OR('Pivot fields'!$B197="(blank)",'Pivot fields'!$B197="")),'Pivot fields'!$B197,""),
IF('Sales Volume'!$B$6="Customer location",IF(NOT(OR('Pivot fields'!$D197="(blank)",'Pivot fields'!$D197="")),'Pivot fields'!$D197,""),
IF('Sales Volume'!$B$6="Product type",IF(NOT(OR('Pivot fields'!$F197="(blank)",'Pivot fields'!$F197="")),'Pivot fields'!$F197,""),
""))))</f>
        <v/>
      </c>
      <c r="F198" s="7" t="str">
        <f>IF($E198="","",
IF('Sales Volume'!$B$6="Customer name",SUMIFS(Data!$G:$G,Data!$B:$B,VOL!$E198,Data!$I:$I,1),
IF('Sales Volume'!$B$6="Customer location",SUMIFS(Data!$G:$G,Data!$C:$C,VOL!$E198,Data!$I:$I,1),
IF('Sales Volume'!$B$6="Product type",SUMIFS(Data!$G:$G,Data!$F:$F,VOL!$E198,Data!$I:$I,1),
""))))</f>
        <v/>
      </c>
      <c r="G198" s="7" t="str">
        <f>IF($E198="","",
IF('Sales Volume'!$B$6="Customer name",SUMIFS(Data!$G:$G,Data!$B:$B,VOL!$E198,Data!$I:$I,53),
IF('Sales Volume'!$B$6="Customer location",SUMIFS(Data!$G:$G,Data!$C:$C,VOL!$E198,Data!$I:$I,53),
IF('Sales Volume'!$B$6="Product type",SUMIFS(Data!$G:$G,Data!$F:$F,VOL!$E198,Data!$I:$I,53),
""))))</f>
        <v/>
      </c>
      <c r="I198" s="7" t="str">
        <f>IF($E198="","",
IF('Sales Volume'!$B$6="Customer name",SUMIFS(Data!$G:$G,Data!$B:$B,VOL!$E198,Data!$I:$I,"&gt;0",Data!$I:$I,"&lt;=4"),
IF('Sales Volume'!$B$6="Customer location",SUMIFS(Data!$G:$G,Data!$C:$C,VOL!$E198,Data!$I:$I,"&gt;0",Data!$I:$I,"&lt;=4"),
IF('Sales Volume'!$B$6="Product type",SUMIFS(Data!$G:$G,Data!$F:$F,VOL!$E198,Data!$I:$I,"&gt;0",Data!$I:$I,"&lt;=4"),
""))))</f>
        <v/>
      </c>
      <c r="J198" s="7" t="str">
        <f>IF($E198="","",
IF('Sales Volume'!$B$6="Customer name",SUMIFS(Data!$G:$G,Data!$B:$B,VOL!$E198,Data!$I:$I,"&gt;52",Data!$I:$I,"&lt;=56"),
IF('Sales Volume'!$B$6="Customer location",SUMIFS(Data!$G:$G,Data!$C:$C,VOL!$E198,Data!$I:$I,"&gt;52",Data!$I:$I,"&lt;=56"),
IF('Sales Volume'!$B$6="Product type",SUMIFS(Data!$G:$G,Data!$F:$F,VOL!$E198,Data!$I:$I,"&gt;52",Data!$I:$I,"&lt;=56"),
""))))</f>
        <v/>
      </c>
      <c r="L198" s="7" t="str">
        <f>IF($E198="","",
IF('Sales Volume'!$B$6="Customer name",SUMIFS(Data!$G:$G,Data!$B:$B,VOL!$E198,Data!$I:$I,"&gt;0",Data!$I:$I,"&lt;=13"),
IF('Sales Volume'!$B$6="Customer location",SUMIFS(Data!$G:$G,Data!$C:$C,VOL!$E198,Data!$I:$I,"&gt;0",Data!$I:$I,"&lt;=13"),
IF('Sales Volume'!$B$6="Product type",SUMIFS(Data!$G:$G,Data!$F:$F,VOL!$E198,Data!$I:$I,"&gt;0",Data!$I:$I,"&lt;=13"),
""))))</f>
        <v/>
      </c>
      <c r="M198" s="7" t="str">
        <f>IF($E198="","",
IF('Sales Volume'!$B$6="Customer name",SUMIFS(Data!$G:$G,Data!$B:$B,VOL!$E198,Data!$I:$I,"&gt;52",Data!$I:$I,"&lt;=65"),
IF('Sales Volume'!$B$6="Customer location",SUMIFS(Data!$G:$G,Data!$C:$C,VOL!$E198,Data!$I:$I,"&gt;52",Data!$I:$I,"&lt;=65"),
IF('Sales Volume'!$B$6="Product type",SUMIFS(Data!$G:$G,Data!$F:$F,VOL!$E198,Data!$I:$I,"&gt;52",Data!$I:$I,"&lt;=65"),
""))))</f>
        <v/>
      </c>
      <c r="O198" s="7" t="str">
        <f>IF($E198="","",
IF('Sales Volume'!$B$6="Customer name",SUMIFS(Data!$G:$G,Data!$B:$B,VOL!$E198,Data!$I:$I,"&gt;0",Data!$I:$I,"&lt;=52"),
IF('Sales Volume'!$B$6="Customer location",SUMIFS(Data!$G:$G,Data!$C:$C,VOL!$E198,Data!$I:$I,"&gt;0",Data!$I:$I,"&lt;=52"),
IF('Sales Volume'!$B$6="Product type",SUMIFS(Data!$G:$G,Data!$F:$F,VOL!$E198,Data!$I:$I,"&gt;0",Data!$I:$I,"&lt;=52"),
""))))</f>
        <v/>
      </c>
      <c r="P198" s="7" t="str">
        <f>IF($E198="","",
IF('Sales Volume'!$B$6="Customer name",SUMIFS(Data!$G:$G,Data!$B:$B,VOL!$E198,Data!$I:$I,"&gt;52",Data!$I:$I,"&lt;=104"),
IF('Sales Volume'!$B$6="Customer location",SUMIFS(Data!$G:$G,Data!$C:$C,VOL!$E198,Data!$I:$I,"&gt;52",Data!$I:$I,"&lt;=104"),
IF('Sales Volume'!$B$6="Product type",SUMIFS(Data!$G:$G,Data!$F:$F,VOL!$E198,Data!$I:$I,"&gt;52",Data!$I:$I,"&lt;=104"),
""))))</f>
        <v/>
      </c>
    </row>
    <row r="199" spans="1:16" x14ac:dyDescent="0.35">
      <c r="A199" s="8" t="str">
        <f>IFERROR(_xlfn.RANK.EQ(F199,$F$3:$F$150,0)+COUNTIF($F$3:F199,F199)-1,"")</f>
        <v/>
      </c>
      <c r="B199" s="8" t="str">
        <f>IFERROR(_xlfn.RANK.EQ(I199,$I$3:$I$150,0)+COUNTIF($I$3:I199,I199)-1,"")</f>
        <v/>
      </c>
      <c r="C199" s="8" t="str">
        <f>IFERROR(_xlfn.RANK.EQ(L199,$L$3:$L$150,0)+COUNTIF($L$3:L199,L199)-1,"")</f>
        <v/>
      </c>
      <c r="D199" s="8" t="str">
        <f>IFERROR(_xlfn.RANK.EQ(O199,$O$3:$O$150,0)+COUNTIF($O$3:O199,O199)-1,"")</f>
        <v/>
      </c>
      <c r="E199" t="str">
        <f xml:space="preserve">
IF('Pivot fields'!$B198="(blank)","",
IF('Sales Volume'!$B$6="Customer Name",IF(NOT(OR('Pivot fields'!$B198="(blank)",'Pivot fields'!$B198="")),'Pivot fields'!$B198,""),
IF('Sales Volume'!$B$6="Customer location",IF(NOT(OR('Pivot fields'!$D198="(blank)",'Pivot fields'!$D198="")),'Pivot fields'!$D198,""),
IF('Sales Volume'!$B$6="Product type",IF(NOT(OR('Pivot fields'!$F198="(blank)",'Pivot fields'!$F198="")),'Pivot fields'!$F198,""),
""))))</f>
        <v/>
      </c>
      <c r="F199" s="7" t="str">
        <f>IF($E199="","",
IF('Sales Volume'!$B$6="Customer name",SUMIFS(Data!$G:$G,Data!$B:$B,VOL!$E199,Data!$I:$I,1),
IF('Sales Volume'!$B$6="Customer location",SUMIFS(Data!$G:$G,Data!$C:$C,VOL!$E199,Data!$I:$I,1),
IF('Sales Volume'!$B$6="Product type",SUMIFS(Data!$G:$G,Data!$F:$F,VOL!$E199,Data!$I:$I,1),
""))))</f>
        <v/>
      </c>
      <c r="G199" s="7" t="str">
        <f>IF($E199="","",
IF('Sales Volume'!$B$6="Customer name",SUMIFS(Data!$G:$G,Data!$B:$B,VOL!$E199,Data!$I:$I,53),
IF('Sales Volume'!$B$6="Customer location",SUMIFS(Data!$G:$G,Data!$C:$C,VOL!$E199,Data!$I:$I,53),
IF('Sales Volume'!$B$6="Product type",SUMIFS(Data!$G:$G,Data!$F:$F,VOL!$E199,Data!$I:$I,53),
""))))</f>
        <v/>
      </c>
      <c r="I199" s="7" t="str">
        <f>IF($E199="","",
IF('Sales Volume'!$B$6="Customer name",SUMIFS(Data!$G:$G,Data!$B:$B,VOL!$E199,Data!$I:$I,"&gt;0",Data!$I:$I,"&lt;=4"),
IF('Sales Volume'!$B$6="Customer location",SUMIFS(Data!$G:$G,Data!$C:$C,VOL!$E199,Data!$I:$I,"&gt;0",Data!$I:$I,"&lt;=4"),
IF('Sales Volume'!$B$6="Product type",SUMIFS(Data!$G:$G,Data!$F:$F,VOL!$E199,Data!$I:$I,"&gt;0",Data!$I:$I,"&lt;=4"),
""))))</f>
        <v/>
      </c>
      <c r="J199" s="7" t="str">
        <f>IF($E199="","",
IF('Sales Volume'!$B$6="Customer name",SUMIFS(Data!$G:$G,Data!$B:$B,VOL!$E199,Data!$I:$I,"&gt;52",Data!$I:$I,"&lt;=56"),
IF('Sales Volume'!$B$6="Customer location",SUMIFS(Data!$G:$G,Data!$C:$C,VOL!$E199,Data!$I:$I,"&gt;52",Data!$I:$I,"&lt;=56"),
IF('Sales Volume'!$B$6="Product type",SUMIFS(Data!$G:$G,Data!$F:$F,VOL!$E199,Data!$I:$I,"&gt;52",Data!$I:$I,"&lt;=56"),
""))))</f>
        <v/>
      </c>
      <c r="L199" s="7" t="str">
        <f>IF($E199="","",
IF('Sales Volume'!$B$6="Customer name",SUMIFS(Data!$G:$G,Data!$B:$B,VOL!$E199,Data!$I:$I,"&gt;0",Data!$I:$I,"&lt;=13"),
IF('Sales Volume'!$B$6="Customer location",SUMIFS(Data!$G:$G,Data!$C:$C,VOL!$E199,Data!$I:$I,"&gt;0",Data!$I:$I,"&lt;=13"),
IF('Sales Volume'!$B$6="Product type",SUMIFS(Data!$G:$G,Data!$F:$F,VOL!$E199,Data!$I:$I,"&gt;0",Data!$I:$I,"&lt;=13"),
""))))</f>
        <v/>
      </c>
      <c r="M199" s="7" t="str">
        <f>IF($E199="","",
IF('Sales Volume'!$B$6="Customer name",SUMIFS(Data!$G:$G,Data!$B:$B,VOL!$E199,Data!$I:$I,"&gt;52",Data!$I:$I,"&lt;=65"),
IF('Sales Volume'!$B$6="Customer location",SUMIFS(Data!$G:$G,Data!$C:$C,VOL!$E199,Data!$I:$I,"&gt;52",Data!$I:$I,"&lt;=65"),
IF('Sales Volume'!$B$6="Product type",SUMIFS(Data!$G:$G,Data!$F:$F,VOL!$E199,Data!$I:$I,"&gt;52",Data!$I:$I,"&lt;=65"),
""))))</f>
        <v/>
      </c>
      <c r="O199" s="7" t="str">
        <f>IF($E199="","",
IF('Sales Volume'!$B$6="Customer name",SUMIFS(Data!$G:$G,Data!$B:$B,VOL!$E199,Data!$I:$I,"&gt;0",Data!$I:$I,"&lt;=52"),
IF('Sales Volume'!$B$6="Customer location",SUMIFS(Data!$G:$G,Data!$C:$C,VOL!$E199,Data!$I:$I,"&gt;0",Data!$I:$I,"&lt;=52"),
IF('Sales Volume'!$B$6="Product type",SUMIFS(Data!$G:$G,Data!$F:$F,VOL!$E199,Data!$I:$I,"&gt;0",Data!$I:$I,"&lt;=52"),
""))))</f>
        <v/>
      </c>
      <c r="P199" s="7" t="str">
        <f>IF($E199="","",
IF('Sales Volume'!$B$6="Customer name",SUMIFS(Data!$G:$G,Data!$B:$B,VOL!$E199,Data!$I:$I,"&gt;52",Data!$I:$I,"&lt;=104"),
IF('Sales Volume'!$B$6="Customer location",SUMIFS(Data!$G:$G,Data!$C:$C,VOL!$E199,Data!$I:$I,"&gt;52",Data!$I:$I,"&lt;=104"),
IF('Sales Volume'!$B$6="Product type",SUMIFS(Data!$G:$G,Data!$F:$F,VOL!$E199,Data!$I:$I,"&gt;52",Data!$I:$I,"&lt;=104"),
""))))</f>
        <v/>
      </c>
    </row>
    <row r="200" spans="1:16" x14ac:dyDescent="0.35">
      <c r="A200" s="8" t="str">
        <f>IFERROR(_xlfn.RANK.EQ(F200,$F$3:$F$150,0)+COUNTIF($F$3:F200,F200)-1,"")</f>
        <v/>
      </c>
      <c r="B200" s="8" t="str">
        <f>IFERROR(_xlfn.RANK.EQ(I200,$I$3:$I$150,0)+COUNTIF($I$3:I200,I200)-1,"")</f>
        <v/>
      </c>
      <c r="C200" s="8" t="str">
        <f>IFERROR(_xlfn.RANK.EQ(L200,$L$3:$L$150,0)+COUNTIF($L$3:L200,L200)-1,"")</f>
        <v/>
      </c>
      <c r="D200" s="8" t="str">
        <f>IFERROR(_xlfn.RANK.EQ(O200,$O$3:$O$150,0)+COUNTIF($O$3:O200,O200)-1,"")</f>
        <v/>
      </c>
      <c r="E200" t="str">
        <f xml:space="preserve">
IF('Pivot fields'!$B199="(blank)","",
IF('Sales Volume'!$B$6="Customer Name",IF(NOT(OR('Pivot fields'!$B199="(blank)",'Pivot fields'!$B199="")),'Pivot fields'!$B199,""),
IF('Sales Volume'!$B$6="Customer location",IF(NOT(OR('Pivot fields'!$D199="(blank)",'Pivot fields'!$D199="")),'Pivot fields'!$D199,""),
IF('Sales Volume'!$B$6="Product type",IF(NOT(OR('Pivot fields'!$F199="(blank)",'Pivot fields'!$F199="")),'Pivot fields'!$F199,""),
""))))</f>
        <v/>
      </c>
      <c r="F200" s="7" t="str">
        <f>IF($E200="","",
IF('Sales Volume'!$B$6="Customer name",SUMIFS(Data!$G:$G,Data!$B:$B,VOL!$E200,Data!$I:$I,1),
IF('Sales Volume'!$B$6="Customer location",SUMIFS(Data!$G:$G,Data!$C:$C,VOL!$E200,Data!$I:$I,1),
IF('Sales Volume'!$B$6="Product type",SUMIFS(Data!$G:$G,Data!$F:$F,VOL!$E200,Data!$I:$I,1),
""))))</f>
        <v/>
      </c>
      <c r="G200" s="7" t="str">
        <f>IF($E200="","",
IF('Sales Volume'!$B$6="Customer name",SUMIFS(Data!$G:$G,Data!$B:$B,VOL!$E200,Data!$I:$I,53),
IF('Sales Volume'!$B$6="Customer location",SUMIFS(Data!$G:$G,Data!$C:$C,VOL!$E200,Data!$I:$I,53),
IF('Sales Volume'!$B$6="Product type",SUMIFS(Data!$G:$G,Data!$F:$F,VOL!$E200,Data!$I:$I,53),
""))))</f>
        <v/>
      </c>
      <c r="I200" s="7" t="str">
        <f>IF($E200="","",
IF('Sales Volume'!$B$6="Customer name",SUMIFS(Data!$G:$G,Data!$B:$B,VOL!$E200,Data!$I:$I,"&gt;0",Data!$I:$I,"&lt;=4"),
IF('Sales Volume'!$B$6="Customer location",SUMIFS(Data!$G:$G,Data!$C:$C,VOL!$E200,Data!$I:$I,"&gt;0",Data!$I:$I,"&lt;=4"),
IF('Sales Volume'!$B$6="Product type",SUMIFS(Data!$G:$G,Data!$F:$F,VOL!$E200,Data!$I:$I,"&gt;0",Data!$I:$I,"&lt;=4"),
""))))</f>
        <v/>
      </c>
      <c r="J200" s="7" t="str">
        <f>IF($E200="","",
IF('Sales Volume'!$B$6="Customer name",SUMIFS(Data!$G:$G,Data!$B:$B,VOL!$E200,Data!$I:$I,"&gt;52",Data!$I:$I,"&lt;=56"),
IF('Sales Volume'!$B$6="Customer location",SUMIFS(Data!$G:$G,Data!$C:$C,VOL!$E200,Data!$I:$I,"&gt;52",Data!$I:$I,"&lt;=56"),
IF('Sales Volume'!$B$6="Product type",SUMIFS(Data!$G:$G,Data!$F:$F,VOL!$E200,Data!$I:$I,"&gt;52",Data!$I:$I,"&lt;=56"),
""))))</f>
        <v/>
      </c>
      <c r="L200" s="7" t="str">
        <f>IF($E200="","",
IF('Sales Volume'!$B$6="Customer name",SUMIFS(Data!$G:$G,Data!$B:$B,VOL!$E200,Data!$I:$I,"&gt;0",Data!$I:$I,"&lt;=13"),
IF('Sales Volume'!$B$6="Customer location",SUMIFS(Data!$G:$G,Data!$C:$C,VOL!$E200,Data!$I:$I,"&gt;0",Data!$I:$I,"&lt;=13"),
IF('Sales Volume'!$B$6="Product type",SUMIFS(Data!$G:$G,Data!$F:$F,VOL!$E200,Data!$I:$I,"&gt;0",Data!$I:$I,"&lt;=13"),
""))))</f>
        <v/>
      </c>
      <c r="M200" s="7" t="str">
        <f>IF($E200="","",
IF('Sales Volume'!$B$6="Customer name",SUMIFS(Data!$G:$G,Data!$B:$B,VOL!$E200,Data!$I:$I,"&gt;52",Data!$I:$I,"&lt;=65"),
IF('Sales Volume'!$B$6="Customer location",SUMIFS(Data!$G:$G,Data!$C:$C,VOL!$E200,Data!$I:$I,"&gt;52",Data!$I:$I,"&lt;=65"),
IF('Sales Volume'!$B$6="Product type",SUMIFS(Data!$G:$G,Data!$F:$F,VOL!$E200,Data!$I:$I,"&gt;52",Data!$I:$I,"&lt;=65"),
""))))</f>
        <v/>
      </c>
      <c r="O200" s="7" t="str">
        <f>IF($E200="","",
IF('Sales Volume'!$B$6="Customer name",SUMIFS(Data!$G:$G,Data!$B:$B,VOL!$E200,Data!$I:$I,"&gt;0",Data!$I:$I,"&lt;=52"),
IF('Sales Volume'!$B$6="Customer location",SUMIFS(Data!$G:$G,Data!$C:$C,VOL!$E200,Data!$I:$I,"&gt;0",Data!$I:$I,"&lt;=52"),
IF('Sales Volume'!$B$6="Product type",SUMIFS(Data!$G:$G,Data!$F:$F,VOL!$E200,Data!$I:$I,"&gt;0",Data!$I:$I,"&lt;=52"),
""))))</f>
        <v/>
      </c>
      <c r="P200" s="7" t="str">
        <f>IF($E200="","",
IF('Sales Volume'!$B$6="Customer name",SUMIFS(Data!$G:$G,Data!$B:$B,VOL!$E200,Data!$I:$I,"&gt;52",Data!$I:$I,"&lt;=104"),
IF('Sales Volume'!$B$6="Customer location",SUMIFS(Data!$G:$G,Data!$C:$C,VOL!$E200,Data!$I:$I,"&gt;52",Data!$I:$I,"&lt;=104"),
IF('Sales Volume'!$B$6="Product type",SUMIFS(Data!$G:$G,Data!$F:$F,VOL!$E200,Data!$I:$I,"&gt;52",Data!$I:$I,"&lt;=104"),
""))))</f>
        <v/>
      </c>
    </row>
    <row r="201" spans="1:16" x14ac:dyDescent="0.35">
      <c r="A201" s="8" t="str">
        <f>IFERROR(_xlfn.RANK.EQ(F201,$F$3:$F$150,0)+COUNTIF($F$3:F201,F201)-1,"")</f>
        <v/>
      </c>
      <c r="B201" s="8" t="str">
        <f>IFERROR(_xlfn.RANK.EQ(I201,$I$3:$I$150,0)+COUNTIF($I$3:I201,I201)-1,"")</f>
        <v/>
      </c>
      <c r="C201" s="8" t="str">
        <f>IFERROR(_xlfn.RANK.EQ(L201,$L$3:$L$150,0)+COUNTIF($L$3:L201,L201)-1,"")</f>
        <v/>
      </c>
      <c r="D201" s="8" t="str">
        <f>IFERROR(_xlfn.RANK.EQ(O201,$O$3:$O$150,0)+COUNTIF($O$3:O201,O201)-1,"")</f>
        <v/>
      </c>
      <c r="E201" t="str">
        <f xml:space="preserve">
IF('Pivot fields'!$B200="(blank)","",
IF('Sales Volume'!$B$6="Customer Name",IF(NOT(OR('Pivot fields'!$B200="(blank)",'Pivot fields'!$B200="")),'Pivot fields'!$B200,""),
IF('Sales Volume'!$B$6="Customer location",IF(NOT(OR('Pivot fields'!$D200="(blank)",'Pivot fields'!$D200="")),'Pivot fields'!$D200,""),
IF('Sales Volume'!$B$6="Product type",IF(NOT(OR('Pivot fields'!$F200="(blank)",'Pivot fields'!$F200="")),'Pivot fields'!$F200,""),
""))))</f>
        <v/>
      </c>
      <c r="F201" s="7" t="str">
        <f>IF($E201="","",
IF('Sales Volume'!$B$6="Customer name",SUMIFS(Data!$G:$G,Data!$B:$B,VOL!$E201,Data!$I:$I,1),
IF('Sales Volume'!$B$6="Customer location",SUMIFS(Data!$G:$G,Data!$C:$C,VOL!$E201,Data!$I:$I,1),
IF('Sales Volume'!$B$6="Product type",SUMIFS(Data!$G:$G,Data!$F:$F,VOL!$E201,Data!$I:$I,1),
""))))</f>
        <v/>
      </c>
      <c r="G201" s="7" t="str">
        <f>IF($E201="","",
IF('Sales Volume'!$B$6="Customer name",SUMIFS(Data!$G:$G,Data!$B:$B,VOL!$E201,Data!$I:$I,53),
IF('Sales Volume'!$B$6="Customer location",SUMIFS(Data!$G:$G,Data!$C:$C,VOL!$E201,Data!$I:$I,53),
IF('Sales Volume'!$B$6="Product type",SUMIFS(Data!$G:$G,Data!$F:$F,VOL!$E201,Data!$I:$I,53),
""))))</f>
        <v/>
      </c>
      <c r="I201" s="7" t="str">
        <f>IF($E201="","",
IF('Sales Volume'!$B$6="Customer name",SUMIFS(Data!$G:$G,Data!$B:$B,VOL!$E201,Data!$I:$I,"&gt;0",Data!$I:$I,"&lt;=4"),
IF('Sales Volume'!$B$6="Customer location",SUMIFS(Data!$G:$G,Data!$C:$C,VOL!$E201,Data!$I:$I,"&gt;0",Data!$I:$I,"&lt;=4"),
IF('Sales Volume'!$B$6="Product type",SUMIFS(Data!$G:$G,Data!$F:$F,VOL!$E201,Data!$I:$I,"&gt;0",Data!$I:$I,"&lt;=4"),
""))))</f>
        <v/>
      </c>
      <c r="J201" s="7" t="str">
        <f>IF($E201="","",
IF('Sales Volume'!$B$6="Customer name",SUMIFS(Data!$G:$G,Data!$B:$B,VOL!$E201,Data!$I:$I,"&gt;52",Data!$I:$I,"&lt;=56"),
IF('Sales Volume'!$B$6="Customer location",SUMIFS(Data!$G:$G,Data!$C:$C,VOL!$E201,Data!$I:$I,"&gt;52",Data!$I:$I,"&lt;=56"),
IF('Sales Volume'!$B$6="Product type",SUMIFS(Data!$G:$G,Data!$F:$F,VOL!$E201,Data!$I:$I,"&gt;52",Data!$I:$I,"&lt;=56"),
""))))</f>
        <v/>
      </c>
      <c r="L201" s="7" t="str">
        <f>IF($E201="","",
IF('Sales Volume'!$B$6="Customer name",SUMIFS(Data!$G:$G,Data!$B:$B,VOL!$E201,Data!$I:$I,"&gt;0",Data!$I:$I,"&lt;=13"),
IF('Sales Volume'!$B$6="Customer location",SUMIFS(Data!$G:$G,Data!$C:$C,VOL!$E201,Data!$I:$I,"&gt;0",Data!$I:$I,"&lt;=13"),
IF('Sales Volume'!$B$6="Product type",SUMIFS(Data!$G:$G,Data!$F:$F,VOL!$E201,Data!$I:$I,"&gt;0",Data!$I:$I,"&lt;=13"),
""))))</f>
        <v/>
      </c>
      <c r="M201" s="7" t="str">
        <f>IF($E201="","",
IF('Sales Volume'!$B$6="Customer name",SUMIFS(Data!$G:$G,Data!$B:$B,VOL!$E201,Data!$I:$I,"&gt;52",Data!$I:$I,"&lt;=65"),
IF('Sales Volume'!$B$6="Customer location",SUMIFS(Data!$G:$G,Data!$C:$C,VOL!$E201,Data!$I:$I,"&gt;52",Data!$I:$I,"&lt;=65"),
IF('Sales Volume'!$B$6="Product type",SUMIFS(Data!$G:$G,Data!$F:$F,VOL!$E201,Data!$I:$I,"&gt;52",Data!$I:$I,"&lt;=65"),
""))))</f>
        <v/>
      </c>
      <c r="O201" s="7" t="str">
        <f>IF($E201="","",
IF('Sales Volume'!$B$6="Customer name",SUMIFS(Data!$G:$G,Data!$B:$B,VOL!$E201,Data!$I:$I,"&gt;0",Data!$I:$I,"&lt;=52"),
IF('Sales Volume'!$B$6="Customer location",SUMIFS(Data!$G:$G,Data!$C:$C,VOL!$E201,Data!$I:$I,"&gt;0",Data!$I:$I,"&lt;=52"),
IF('Sales Volume'!$B$6="Product type",SUMIFS(Data!$G:$G,Data!$F:$F,VOL!$E201,Data!$I:$I,"&gt;0",Data!$I:$I,"&lt;=52"),
""))))</f>
        <v/>
      </c>
      <c r="P201" s="7" t="str">
        <f>IF($E201="","",
IF('Sales Volume'!$B$6="Customer name",SUMIFS(Data!$G:$G,Data!$B:$B,VOL!$E201,Data!$I:$I,"&gt;52",Data!$I:$I,"&lt;=104"),
IF('Sales Volume'!$B$6="Customer location",SUMIFS(Data!$G:$G,Data!$C:$C,VOL!$E201,Data!$I:$I,"&gt;52",Data!$I:$I,"&lt;=104"),
IF('Sales Volume'!$B$6="Product type",SUMIFS(Data!$G:$G,Data!$F:$F,VOL!$E201,Data!$I:$I,"&gt;52",Data!$I:$I,"&lt;=104"),
""))))</f>
        <v/>
      </c>
    </row>
    <row r="202" spans="1:16" x14ac:dyDescent="0.35">
      <c r="A202" s="8" t="str">
        <f>IFERROR(_xlfn.RANK.EQ(F202,$F$3:$F$150,0)+COUNTIF($F$3:F202,F202)-1,"")</f>
        <v/>
      </c>
      <c r="B202" s="8" t="str">
        <f>IFERROR(_xlfn.RANK.EQ(I202,$I$3:$I$150,0)+COUNTIF($I$3:I202,I202)-1,"")</f>
        <v/>
      </c>
      <c r="C202" s="8" t="str">
        <f>IFERROR(_xlfn.RANK.EQ(L202,$L$3:$L$150,0)+COUNTIF($L$3:L202,L202)-1,"")</f>
        <v/>
      </c>
      <c r="D202" s="8" t="str">
        <f>IFERROR(_xlfn.RANK.EQ(O202,$O$3:$O$150,0)+COUNTIF($O$3:O202,O202)-1,"")</f>
        <v/>
      </c>
      <c r="E202" t="str">
        <f xml:space="preserve">
IF('Pivot fields'!$B201="(blank)","Total",
IF('Sales Volume'!$B$6="Customer Name",IF(NOT(OR('Pivot fields'!$B201="(blank)",'Pivot fields'!$B201="")),'Pivot fields'!$B201,""),
IF('Sales Volume'!$B$6="Customer location",IF(NOT(OR('Pivot fields'!$D201="(blank)",'Pivot fields'!$D201="")),'Pivot fields'!$D201,""),
IF('Sales Volume'!$B$6="Product type",IF(NOT(OR('Pivot fields'!$F201="(blank)",'Pivot fields'!$F201="")),'Pivot fields'!$F201,""),
""))))</f>
        <v/>
      </c>
      <c r="F202" s="7" t="str">
        <f>IF($E202="","",
IF('Sales Volume'!$B$6="Customer name",SUMIFS(Data!$G:$G,Data!$B:$B,VOL!$E202,Data!$I:$I,1),
IF('Sales Volume'!$B$6="Customer location",SUMIFS(Data!$G:$G,Data!$C:$C,VOL!$E202,Data!$I:$I,1),
IF('Sales Volume'!$B$6="Product type",SUMIFS(Data!$G:$G,Data!$F:$F,VOL!$E202,Data!$I:$I,1),
""))))</f>
        <v/>
      </c>
      <c r="G202" s="7" t="str">
        <f>IF($E202="","",
IF('Sales Volume'!$B$6="Customer name",SUMIFS(Data!$G:$G,Data!$B:$B,VOL!$E202,Data!$I:$I,53),
IF('Sales Volume'!$B$6="Customer location",SUMIFS(Data!$G:$G,Data!$C:$C,VOL!$E202,Data!$I:$I,53),
IF('Sales Volume'!$B$6="Product type",SUMIFS(Data!$G:$G,Data!$F:$F,VOL!$E202,Data!$I:$I,53),
""))))</f>
        <v/>
      </c>
      <c r="I202" s="7" t="str">
        <f>IF($E202="","",
IF('Sales Volume'!$B$6="Customer name",SUMIFS(Data!$G:$G,Data!$B:$B,VOL!$E202,Data!$I:$I,"&gt;0",Data!$I:$I,"&lt;=4"),
IF('Sales Volume'!$B$6="Customer location",SUMIFS(Data!$G:$G,Data!$C:$C,VOL!$E202,Data!$I:$I,"&gt;0",Data!$I:$I,"&lt;=4"),
IF('Sales Volume'!$B$6="Product type",SUMIFS(Data!$G:$G,Data!$F:$F,VOL!$E202,Data!$I:$I,"&gt;0",Data!$I:$I,"&lt;=4"),
""))))</f>
        <v/>
      </c>
      <c r="J202" s="7" t="str">
        <f>IF($E202="","",
IF('Sales Volume'!$B$6="Customer name",SUMIFS(Data!$G:$G,Data!$B:$B,VOL!$E202,Data!$I:$I,"&gt;52",Data!$I:$I,"&lt;=56"),
IF('Sales Volume'!$B$6="Customer location",SUMIFS(Data!$G:$G,Data!$C:$C,VOL!$E202,Data!$I:$I,"&gt;52",Data!$I:$I,"&lt;=56"),
IF('Sales Volume'!$B$6="Product type",SUMIFS(Data!$G:$G,Data!$F:$F,VOL!$E202,Data!$I:$I,"&gt;52",Data!$I:$I,"&lt;=56"),
""))))</f>
        <v/>
      </c>
      <c r="L202" s="7" t="str">
        <f>IF($E202="","",
IF('Sales Volume'!$B$6="Customer name",SUMIFS(Data!$G:$G,Data!$B:$B,VOL!$E202,Data!$I:$I,"&gt;0",Data!$I:$I,"&lt;=13"),
IF('Sales Volume'!$B$6="Customer location",SUMIFS(Data!$G:$G,Data!$C:$C,VOL!$E202,Data!$I:$I,"&gt;0",Data!$I:$I,"&lt;=13"),
IF('Sales Volume'!$B$6="Product type",SUMIFS(Data!$G:$G,Data!$F:$F,VOL!$E202,Data!$I:$I,"&gt;0",Data!$I:$I,"&lt;=13"),
""))))</f>
        <v/>
      </c>
      <c r="M202" s="7" t="str">
        <f>IF($E202="","",
IF('Sales Volume'!$B$6="Customer name",SUMIFS(Data!$G:$G,Data!$B:$B,VOL!$E202,Data!$I:$I,"&gt;52",Data!$I:$I,"&lt;=65"),
IF('Sales Volume'!$B$6="Customer location",SUMIFS(Data!$G:$G,Data!$C:$C,VOL!$E202,Data!$I:$I,"&gt;52",Data!$I:$I,"&lt;=65"),
IF('Sales Volume'!$B$6="Product type",SUMIFS(Data!$G:$G,Data!$F:$F,VOL!$E202,Data!$I:$I,"&gt;52",Data!$I:$I,"&lt;=65"),
""))))</f>
        <v/>
      </c>
      <c r="O202" s="7" t="str">
        <f>IF($E202="","",
IF('Sales Volume'!$B$6="Customer name",SUMIFS(Data!$G:$G,Data!$B:$B,VOL!$E202,Data!$I:$I,"&gt;0",Data!$I:$I,"&lt;=52"),
IF('Sales Volume'!$B$6="Customer location",SUMIFS(Data!$G:$G,Data!$C:$C,VOL!$E202,Data!$I:$I,"&gt;0",Data!$I:$I,"&lt;=52"),
IF('Sales Volume'!$B$6="Product type",SUMIFS(Data!$G:$G,Data!$F:$F,VOL!$E202,Data!$I:$I,"&gt;0",Data!$I:$I,"&lt;=52"),
""))))</f>
        <v/>
      </c>
      <c r="P202" s="7" t="str">
        <f>IF($E202="","",
IF('Sales Volume'!$B$6="Customer name",SUMIFS(Data!$G:$G,Data!$B:$B,VOL!$E202,Data!$I:$I,"&gt;52",Data!$I:$I,"&lt;=104"),
IF('Sales Volume'!$B$6="Customer location",SUMIFS(Data!$G:$G,Data!$C:$C,VOL!$E202,Data!$I:$I,"&gt;52",Data!$I:$I,"&lt;=104"),
IF('Sales Volume'!$B$6="Product type",SUMIFS(Data!$G:$G,Data!$F:$F,VOL!$E202,Data!$I:$I,"&gt;52",Data!$I:$I,"&lt;=104"),
""))))</f>
        <v/>
      </c>
    </row>
  </sheetData>
  <mergeCells count="4">
    <mergeCell ref="F1:H1"/>
    <mergeCell ref="I1:K1"/>
    <mergeCell ref="L1:N1"/>
    <mergeCell ref="O1:Q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16FA-0D4D-4BE8-A316-F4A6DBB8C3C3}">
  <dimension ref="B1:V103"/>
  <sheetViews>
    <sheetView showGridLines="0" workbookViewId="0">
      <pane xSplit="4" ySplit="3" topLeftCell="E4" activePane="bottomRight" state="frozen"/>
      <selection activeCell="B3" sqref="B3"/>
      <selection pane="topRight" activeCell="B3" sqref="B3"/>
      <selection pane="bottomLeft" activeCell="B3" sqref="B3"/>
      <selection pane="bottomRight" activeCell="D7" sqref="D7"/>
    </sheetView>
  </sheetViews>
  <sheetFormatPr defaultColWidth="9.1796875" defaultRowHeight="14.5" x14ac:dyDescent="0.35"/>
  <cols>
    <col min="1" max="1" width="1.26953125" style="19" customWidth="1"/>
    <col min="2" max="2" width="19.26953125" style="19" customWidth="1"/>
    <col min="3" max="3" width="1" style="19" customWidth="1"/>
    <col min="4" max="4" width="24" style="19" customWidth="1"/>
    <col min="5" max="6" width="12.81640625" style="40" customWidth="1"/>
    <col min="7" max="7" width="8.26953125" style="19" customWidth="1"/>
    <col min="8" max="8" width="1" style="19" customWidth="1"/>
    <col min="9" max="10" width="12.81640625" style="40" customWidth="1"/>
    <col min="11" max="11" width="8.26953125" style="19" customWidth="1"/>
    <col min="12" max="12" width="1" style="19" customWidth="1"/>
    <col min="13" max="14" width="12.81640625" style="40" customWidth="1"/>
    <col min="15" max="15" width="8.26953125" style="19" customWidth="1"/>
    <col min="16" max="16" width="1" style="19" customWidth="1"/>
    <col min="17" max="18" width="12.81640625" style="40" customWidth="1"/>
    <col min="19" max="19" width="8.26953125" style="19" customWidth="1"/>
    <col min="20" max="20" width="10.7265625" style="24" hidden="1" customWidth="1"/>
    <col min="21" max="21" width="11.26953125" style="25" hidden="1" customWidth="1"/>
    <col min="22" max="22" width="5.26953125" style="25" hidden="1" customWidth="1"/>
    <col min="23" max="23" width="0" style="19" hidden="1" customWidth="1"/>
    <col min="24" max="16384" width="9.1796875" style="19"/>
  </cols>
  <sheetData>
    <row r="1" spans="2:22" ht="5.25" customHeight="1" x14ac:dyDescent="0.35"/>
    <row r="2" spans="2:22" x14ac:dyDescent="0.35">
      <c r="B2" s="26" t="s">
        <v>109</v>
      </c>
      <c r="E2" s="61" t="s">
        <v>41</v>
      </c>
      <c r="F2" s="61"/>
      <c r="G2" s="61"/>
      <c r="I2" s="62" t="s">
        <v>42</v>
      </c>
      <c r="J2" s="62"/>
      <c r="K2" s="62"/>
      <c r="M2" s="63" t="s">
        <v>43</v>
      </c>
      <c r="N2" s="63"/>
      <c r="O2" s="63"/>
      <c r="Q2" s="60" t="s">
        <v>56</v>
      </c>
      <c r="R2" s="60"/>
      <c r="S2" s="60"/>
    </row>
    <row r="3" spans="2:22" x14ac:dyDescent="0.35">
      <c r="B3" s="33" t="s">
        <v>107</v>
      </c>
      <c r="D3" s="27" t="s">
        <v>59</v>
      </c>
      <c r="E3" s="41" t="s">
        <v>44</v>
      </c>
      <c r="F3" s="41" t="s">
        <v>45</v>
      </c>
      <c r="G3" s="28" t="s">
        <v>62</v>
      </c>
      <c r="I3" s="41" t="s">
        <v>44</v>
      </c>
      <c r="J3" s="41" t="s">
        <v>45</v>
      </c>
      <c r="K3" s="28" t="s">
        <v>62</v>
      </c>
      <c r="M3" s="41" t="s">
        <v>44</v>
      </c>
      <c r="N3" s="41" t="s">
        <v>45</v>
      </c>
      <c r="O3" s="28" t="s">
        <v>62</v>
      </c>
      <c r="Q3" s="41" t="s">
        <v>44</v>
      </c>
      <c r="R3" s="41" t="s">
        <v>45</v>
      </c>
      <c r="S3" s="28" t="s">
        <v>62</v>
      </c>
      <c r="T3" s="24" t="s">
        <v>51</v>
      </c>
      <c r="U3" s="25" t="s">
        <v>50</v>
      </c>
    </row>
    <row r="4" spans="2:22" x14ac:dyDescent="0.35">
      <c r="D4" s="19" t="str">
        <f>IFERROR(
IF(OR($D3="Total",$D3=""),"",
IF(VAL!$E3="","Total",
IF($B$9="Current Week",INDEX(VAL!$E:$E,MATCH('Sales Value'!$T4,VAL!$A:$A,0)),
IF($B$9="4 weeks",INDEX(VAL!$E:$E,MATCH('Sales Value'!$T4,VAL!$B:$B,0)),
IF($B$9="13 weeks",INDEX(VAL!$E:$E,MATCH('Sales Value'!$T4,VAL!$C:$C,0)),
IF($B$9="12 months",INDEX(VAL!$E:$E,MATCH('Sales Value'!$T4,VAL!$D:$D,0)),
"")))))),
"")</f>
        <v>Business shirt</v>
      </c>
      <c r="E4" s="42">
        <f>IF($D4="Total",SUM($E$3:$E3),
VLOOKUP($D4,VAL!$E:$Q,COLUMNS(VAL!$E:F),0))</f>
        <v>8318</v>
      </c>
      <c r="F4" s="42">
        <f>IF($D4="Total",SUM($F$3:$F3),
VLOOKUP($D4,VAL!$E:$Q,COLUMNS(VAL!$E:G),0))</f>
        <v>0</v>
      </c>
      <c r="G4" s="29" t="str">
        <f t="shared" ref="G4:G67" si="0">IFERROR((E4-F4)/F4,"")</f>
        <v/>
      </c>
      <c r="I4" s="42">
        <f>IF($D4="Total",SUM($I$3:$I3),
VLOOKUP($D4,VAL!$E:$Q,COLUMNS(VAL!$E:I),0))</f>
        <v>10321</v>
      </c>
      <c r="J4" s="42">
        <f>IF($D4="Total",SUM($J$3:$J3),
VLOOKUP($D4,VAL!$E:$Q,COLUMNS(VAL!$E:J),0))</f>
        <v>1652</v>
      </c>
      <c r="K4" s="29">
        <f t="shared" ref="K4:K67" si="1">IFERROR((I4-J4)/J4,"")</f>
        <v>5.2475786924939465</v>
      </c>
      <c r="M4" s="42">
        <f>IF($D4="Total",SUM($M$3:$M3),
VLOOKUP($D4,VAL!$E:$Q,COLUMNS(VAL!$E:L),0))</f>
        <v>11648</v>
      </c>
      <c r="N4" s="42">
        <f>IF($D4="Total",SUM($N$3:$N3),
VLOOKUP($D4,VAL!$E:$Q,COLUMNS(VAL!$E:M),0))</f>
        <v>5335</v>
      </c>
      <c r="O4" s="29">
        <f t="shared" ref="O4:O67" si="2">IFERROR((M4-N4)/N4,"")</f>
        <v>1.1833177132146204</v>
      </c>
      <c r="Q4" s="42">
        <f>IF($D4="Total",SUM($Q$3:$Q3),
VLOOKUP($D4,VAL!$E:$Q,COLUMNS(VAL!$E:O),0))</f>
        <v>11648</v>
      </c>
      <c r="R4" s="42">
        <f>IF($D4="Total",SUM($R$3:$R3),
VLOOKUP($D4,VAL!$E:$Q,COLUMNS(VAL!$E:P),0))</f>
        <v>5335</v>
      </c>
      <c r="S4" s="29">
        <f t="shared" ref="S4:S67" si="3">IFERROR((Q4-R4)/R4,"")</f>
        <v>1.1833177132146204</v>
      </c>
      <c r="T4" s="24">
        <v>1</v>
      </c>
      <c r="U4" s="30">
        <f>IFERROR(_xlfn.RANK.EQ(Q4,$Q$4:$Q$17,0)+COUNTIF($Q$4:Q4,Q4)-1,"")</f>
        <v>3</v>
      </c>
      <c r="V4" s="25">
        <f>T4-U4</f>
        <v>-2</v>
      </c>
    </row>
    <row r="5" spans="2:22" x14ac:dyDescent="0.35">
      <c r="B5" s="31" t="s">
        <v>47</v>
      </c>
      <c r="D5" s="19" t="str">
        <f>IFERROR(
IF(OR($D4="Total",$D4=""),"",
IF(VAL!$E4="","Total",
IF($B$9="Current Week",INDEX(VAL!$E:$E,MATCH('Sales Value'!$T5,VAL!$A:$A,0)),
IF($B$9="4 weeks",INDEX(VAL!$E:$E,MATCH('Sales Value'!$T5,VAL!$B:$B,0)),
IF($B$9="13 weeks",INDEX(VAL!$E:$E,MATCH('Sales Value'!$T5,VAL!$C:$C,0)),
IF($B$9="12 months",INDEX(VAL!$E:$E,MATCH('Sales Value'!$T5,VAL!$D:$D,0)),
"")))))),
"")</f>
        <v>Casual shirt</v>
      </c>
      <c r="E5" s="42">
        <f>IF($D5="Total",SUM($E$3:$E4),
VLOOKUP($D5,VAL!$E:$Q,COLUMNS(VAL!$E:F),0))</f>
        <v>6643</v>
      </c>
      <c r="F5" s="42">
        <f>IF($D5="Total",SUM($F$3:$F4),
VLOOKUP($D5,VAL!$E:$Q,COLUMNS(VAL!$E:G),0))</f>
        <v>0</v>
      </c>
      <c r="G5" s="29" t="str">
        <f t="shared" si="0"/>
        <v/>
      </c>
      <c r="I5" s="42">
        <f>IF($D5="Total",SUM($I$3:$I4),
VLOOKUP($D5,VAL!$E:$Q,COLUMNS(VAL!$E:I),0))</f>
        <v>7435</v>
      </c>
      <c r="J5" s="42">
        <f>IF($D5="Total",SUM($J$3:$J4),
VLOOKUP($D5,VAL!$E:$Q,COLUMNS(VAL!$E:J),0))</f>
        <v>2257</v>
      </c>
      <c r="K5" s="29">
        <f t="shared" si="1"/>
        <v>2.2941958351794418</v>
      </c>
      <c r="M5" s="42">
        <f>IF($D5="Total",SUM($M$3:$M4),
VLOOKUP($D5,VAL!$E:$Q,COLUMNS(VAL!$E:L),0))</f>
        <v>8122</v>
      </c>
      <c r="N5" s="42">
        <f>IF($D5="Total",SUM($N$3:$N4),
VLOOKUP($D5,VAL!$E:$Q,COLUMNS(VAL!$E:M),0))</f>
        <v>4871</v>
      </c>
      <c r="O5" s="29">
        <f t="shared" si="2"/>
        <v>0.66741942106343666</v>
      </c>
      <c r="Q5" s="42">
        <f>IF($D5="Total",SUM($Q$3:$Q4),
VLOOKUP($D5,VAL!$E:$Q,COLUMNS(VAL!$E:O),0))</f>
        <v>8122</v>
      </c>
      <c r="R5" s="42">
        <f>IF($D5="Total",SUM($R$3:$R4),
VLOOKUP($D5,VAL!$E:$Q,COLUMNS(VAL!$E:P),0))</f>
        <v>4871</v>
      </c>
      <c r="S5" s="29">
        <f t="shared" si="3"/>
        <v>0.66741942106343666</v>
      </c>
      <c r="T5" s="24">
        <v>2</v>
      </c>
      <c r="U5" s="30">
        <f>IFERROR(_xlfn.RANK.EQ(Q5,$Q$4:$Q$17,0)+COUNTIF($Q$4:Q5,Q5)-1,"")</f>
        <v>6</v>
      </c>
      <c r="V5" s="25">
        <f t="shared" ref="V5:V17" si="4">T5-U5</f>
        <v>-4</v>
      </c>
    </row>
    <row r="6" spans="2:22" x14ac:dyDescent="0.35">
      <c r="B6" s="44" t="s">
        <v>21</v>
      </c>
      <c r="D6" s="19" t="str">
        <f>IFERROR(
IF(OR($D5="Total",$D5=""),"",
IF(VAL!$E5="","Total",
IF($B$9="Current Week",INDEX(VAL!$E:$E,MATCH('Sales Value'!$T6,VAL!$A:$A,0)),
IF($B$9="4 weeks",INDEX(VAL!$E:$E,MATCH('Sales Value'!$T6,VAL!$B:$B,0)),
IF($B$9="13 weeks",INDEX(VAL!$E:$E,MATCH('Sales Value'!$T6,VAL!$C:$C,0)),
IF($B$9="12 months",INDEX(VAL!$E:$E,MATCH('Sales Value'!$T6,VAL!$D:$D,0)),
"")))))),
"")</f>
        <v>Formal shirt</v>
      </c>
      <c r="E6" s="42">
        <f>IF($D6="Total",SUM($E$3:$E5),
VLOOKUP($D6,VAL!$E:$Q,COLUMNS(VAL!$E:F),0))</f>
        <v>3276</v>
      </c>
      <c r="F6" s="42">
        <f>IF($D6="Total",SUM($F$3:$F5),
VLOOKUP($D6,VAL!$E:$Q,COLUMNS(VAL!$E:G),0))</f>
        <v>0</v>
      </c>
      <c r="G6" s="29" t="str">
        <f t="shared" si="0"/>
        <v/>
      </c>
      <c r="I6" s="42">
        <f>IF($D6="Total",SUM($I$3:$I5),
VLOOKUP($D6,VAL!$E:$Q,COLUMNS(VAL!$E:I),0))</f>
        <v>3907</v>
      </c>
      <c r="J6" s="42">
        <f>IF($D6="Total",SUM($J$3:$J5),
VLOOKUP($D6,VAL!$E:$Q,COLUMNS(VAL!$E:J),0))</f>
        <v>3921</v>
      </c>
      <c r="K6" s="29">
        <f t="shared" si="1"/>
        <v>-3.5705177250701351E-3</v>
      </c>
      <c r="M6" s="42">
        <f>IF($D6="Total",SUM($M$3:$M5),
VLOOKUP($D6,VAL!$E:$Q,COLUMNS(VAL!$E:L),0))</f>
        <v>4649</v>
      </c>
      <c r="N6" s="42">
        <f>IF($D6="Total",SUM($N$3:$N5),
VLOOKUP($D6,VAL!$E:$Q,COLUMNS(VAL!$E:M),0))</f>
        <v>4871</v>
      </c>
      <c r="O6" s="29">
        <f t="shared" si="2"/>
        <v>-4.5575857113529052E-2</v>
      </c>
      <c r="Q6" s="42">
        <f>IF($D6="Total",SUM($Q$3:$Q5),
VLOOKUP($D6,VAL!$E:$Q,COLUMNS(VAL!$E:O),0))</f>
        <v>4649</v>
      </c>
      <c r="R6" s="42">
        <f>IF($D6="Total",SUM($R$3:$R5),
VLOOKUP($D6,VAL!$E:$Q,COLUMNS(VAL!$E:P),0))</f>
        <v>4871</v>
      </c>
      <c r="S6" s="29">
        <f t="shared" si="3"/>
        <v>-4.5575857113529052E-2</v>
      </c>
      <c r="T6" s="24">
        <v>3</v>
      </c>
      <c r="U6" s="30">
        <f>IFERROR(_xlfn.RANK.EQ(Q6,$Q$4:$Q$17,0)+COUNTIF($Q$4:Q6,Q6)-1,"")</f>
        <v>7</v>
      </c>
      <c r="V6" s="25">
        <f t="shared" si="4"/>
        <v>-4</v>
      </c>
    </row>
    <row r="7" spans="2:22" x14ac:dyDescent="0.35">
      <c r="B7" s="18"/>
      <c r="D7" s="19" t="str">
        <f>IFERROR(
IF(OR($D6="Total",$D6=""),"",
IF(VAL!$E6="","Total",
IF($B$9="Current Week",INDEX(VAL!$E:$E,MATCH('Sales Value'!$T7,VAL!$A:$A,0)),
IF($B$9="4 weeks",INDEX(VAL!$E:$E,MATCH('Sales Value'!$T7,VAL!$B:$B,0)),
IF($B$9="13 weeks",INDEX(VAL!$E:$E,MATCH('Sales Value'!$T7,VAL!$C:$C,0)),
IF($B$9="12 months",INDEX(VAL!$E:$E,MATCH('Sales Value'!$T7,VAL!$D:$D,0)),
"")))))),
"")</f>
        <v>Sports shoes</v>
      </c>
      <c r="E7" s="42">
        <f>IF($D7="Total",SUM($E$3:$E6),
VLOOKUP($D7,VAL!$E:$Q,COLUMNS(VAL!$E:F),0))</f>
        <v>2950</v>
      </c>
      <c r="F7" s="42">
        <f>IF($D7="Total",SUM($F$3:$F6),
VLOOKUP($D7,VAL!$E:$Q,COLUMNS(VAL!$E:G),0))</f>
        <v>250</v>
      </c>
      <c r="G7" s="29">
        <f t="shared" si="0"/>
        <v>10.8</v>
      </c>
      <c r="I7" s="42">
        <f>IF($D7="Total",SUM($I$3:$I6),
VLOOKUP($D7,VAL!$E:$Q,COLUMNS(VAL!$E:I),0))</f>
        <v>3900</v>
      </c>
      <c r="J7" s="42">
        <f>IF($D7="Total",SUM($J$3:$J6),
VLOOKUP($D7,VAL!$E:$Q,COLUMNS(VAL!$E:J),0))</f>
        <v>250</v>
      </c>
      <c r="K7" s="29">
        <f t="shared" si="1"/>
        <v>14.6</v>
      </c>
      <c r="M7" s="42">
        <f>IF($D7="Total",SUM($M$3:$M6),
VLOOKUP($D7,VAL!$E:$Q,COLUMNS(VAL!$E:L),0))</f>
        <v>12500</v>
      </c>
      <c r="N7" s="42">
        <f>IF($D7="Total",SUM($N$3:$N6),
VLOOKUP($D7,VAL!$E:$Q,COLUMNS(VAL!$E:M),0))</f>
        <v>2250</v>
      </c>
      <c r="O7" s="29">
        <f t="shared" si="2"/>
        <v>4.5555555555555554</v>
      </c>
      <c r="Q7" s="42">
        <f>IF($D7="Total",SUM($Q$3:$Q6),
VLOOKUP($D7,VAL!$E:$Q,COLUMNS(VAL!$E:O),0))</f>
        <v>12500</v>
      </c>
      <c r="R7" s="42">
        <f>IF($D7="Total",SUM($R$3:$R6),
VLOOKUP($D7,VAL!$E:$Q,COLUMNS(VAL!$E:P),0))</f>
        <v>8150</v>
      </c>
      <c r="S7" s="29">
        <f t="shared" si="3"/>
        <v>0.53374233128834359</v>
      </c>
      <c r="T7" s="24">
        <v>4</v>
      </c>
      <c r="U7" s="30">
        <f>IFERROR(_xlfn.RANK.EQ(Q7,$Q$4:$Q$17,0)+COUNTIF($Q$4:Q7,Q7)-1,"")</f>
        <v>2</v>
      </c>
      <c r="V7" s="25">
        <f t="shared" si="4"/>
        <v>2</v>
      </c>
    </row>
    <row r="8" spans="2:22" x14ac:dyDescent="0.35">
      <c r="B8" s="31" t="s">
        <v>48</v>
      </c>
      <c r="D8" s="19" t="str">
        <f>IFERROR(
IF(OR($D7="Total",$D7=""),"",
IF(VAL!$E7="","Total",
IF($B$9="Current Week",INDEX(VAL!$E:$E,MATCH('Sales Value'!$T8,VAL!$A:$A,0)),
IF($B$9="4 weeks",INDEX(VAL!$E:$E,MATCH('Sales Value'!$T8,VAL!$B:$B,0)),
IF($B$9="13 weeks",INDEX(VAL!$E:$E,MATCH('Sales Value'!$T8,VAL!$C:$C,0)),
IF($B$9="12 months",INDEX(VAL!$E:$E,MATCH('Sales Value'!$T8,VAL!$D:$D,0)),
"")))))),
"")</f>
        <v>Running shoes</v>
      </c>
      <c r="E8" s="42">
        <f>IF($D8="Total",SUM($E$3:$E7),
VLOOKUP($D8,VAL!$E:$Q,COLUMNS(VAL!$E:F),0))</f>
        <v>2900</v>
      </c>
      <c r="F8" s="42">
        <f>IF($D8="Total",SUM($F$3:$F7),
VLOOKUP($D8,VAL!$E:$Q,COLUMNS(VAL!$E:G),0))</f>
        <v>1500</v>
      </c>
      <c r="G8" s="29">
        <f t="shared" si="0"/>
        <v>0.93333333333333335</v>
      </c>
      <c r="I8" s="42">
        <f>IF($D8="Total",SUM($I$3:$I7),
VLOOKUP($D8,VAL!$E:$Q,COLUMNS(VAL!$E:I),0))</f>
        <v>5350</v>
      </c>
      <c r="J8" s="42">
        <f>IF($D8="Total",SUM($J$3:$J7),
VLOOKUP($D8,VAL!$E:$Q,COLUMNS(VAL!$E:J),0))</f>
        <v>1500</v>
      </c>
      <c r="K8" s="29">
        <f t="shared" si="1"/>
        <v>2.5666666666666669</v>
      </c>
      <c r="M8" s="42">
        <f>IF($D8="Total",SUM($M$3:$M7),
VLOOKUP($D8,VAL!$E:$Q,COLUMNS(VAL!$E:L),0))</f>
        <v>10600</v>
      </c>
      <c r="N8" s="42">
        <f>IF($D8="Total",SUM($N$3:$N7),
VLOOKUP($D8,VAL!$E:$Q,COLUMNS(VAL!$E:M),0))</f>
        <v>1950</v>
      </c>
      <c r="O8" s="29">
        <f t="shared" si="2"/>
        <v>4.4358974358974361</v>
      </c>
      <c r="Q8" s="42">
        <f>IF($D8="Total",SUM($Q$3:$Q7),
VLOOKUP($D8,VAL!$E:$Q,COLUMNS(VAL!$E:O),0))</f>
        <v>10600</v>
      </c>
      <c r="R8" s="42">
        <f>IF($D8="Total",SUM($R$3:$R7),
VLOOKUP($D8,VAL!$E:$Q,COLUMNS(VAL!$E:P),0))</f>
        <v>9700</v>
      </c>
      <c r="S8" s="29">
        <f t="shared" si="3"/>
        <v>9.2783505154639179E-2</v>
      </c>
      <c r="T8" s="24">
        <v>5</v>
      </c>
      <c r="U8" s="30">
        <f>IFERROR(_xlfn.RANK.EQ(Q8,$Q$4:$Q$17,0)+COUNTIF($Q$4:Q8,Q8)-1,"")</f>
        <v>4</v>
      </c>
      <c r="V8" s="25">
        <f t="shared" si="4"/>
        <v>1</v>
      </c>
    </row>
    <row r="9" spans="2:22" x14ac:dyDescent="0.35">
      <c r="B9" s="44" t="s">
        <v>41</v>
      </c>
      <c r="D9" s="19" t="str">
        <f>IFERROR(
IF(OR($D8="Total",$D8=""),"",
IF(VAL!$E8="","Total",
IF($B$9="Current Week",INDEX(VAL!$E:$E,MATCH('Sales Value'!$T9,VAL!$A:$A,0)),
IF($B$9="4 weeks",INDEX(VAL!$E:$E,MATCH('Sales Value'!$T9,VAL!$B:$B,0)),
IF($B$9="13 weeks",INDEX(VAL!$E:$E,MATCH('Sales Value'!$T9,VAL!$C:$C,0)),
IF($B$9="12 months",INDEX(VAL!$E:$E,MATCH('Sales Value'!$T9,VAL!$D:$D,0)),
"")))))),
"")</f>
        <v>Business casual</v>
      </c>
      <c r="E9" s="42">
        <f>IF($D9="Total",SUM($E$3:$E8),
VLOOKUP($D9,VAL!$E:$Q,COLUMNS(VAL!$E:F),0))</f>
        <v>2350</v>
      </c>
      <c r="F9" s="42">
        <f>IF($D9="Total",SUM($F$3:$F8),
VLOOKUP($D9,VAL!$E:$Q,COLUMNS(VAL!$E:G),0))</f>
        <v>950</v>
      </c>
      <c r="G9" s="29">
        <f t="shared" si="0"/>
        <v>1.4736842105263157</v>
      </c>
      <c r="I9" s="42">
        <f>IF($D9="Total",SUM($I$3:$I8),
VLOOKUP($D9,VAL!$E:$Q,COLUMNS(VAL!$E:I),0))</f>
        <v>3750</v>
      </c>
      <c r="J9" s="42">
        <f>IF($D9="Total",SUM($J$3:$J8),
VLOOKUP($D9,VAL!$E:$Q,COLUMNS(VAL!$E:J),0))</f>
        <v>950</v>
      </c>
      <c r="K9" s="29">
        <f t="shared" si="1"/>
        <v>2.9473684210526314</v>
      </c>
      <c r="M9" s="42">
        <f>IF($D9="Total",SUM($M$3:$M8),
VLOOKUP($D9,VAL!$E:$Q,COLUMNS(VAL!$E:L),0))</f>
        <v>10450</v>
      </c>
      <c r="N9" s="42">
        <f>IF($D9="Total",SUM($N$3:$N8),
VLOOKUP($D9,VAL!$E:$Q,COLUMNS(VAL!$E:M),0))</f>
        <v>1900</v>
      </c>
      <c r="O9" s="29">
        <f t="shared" si="2"/>
        <v>4.5</v>
      </c>
      <c r="Q9" s="42">
        <f>IF($D9="Total",SUM($Q$3:$Q8),
VLOOKUP($D9,VAL!$E:$Q,COLUMNS(VAL!$E:O),0))</f>
        <v>10450</v>
      </c>
      <c r="R9" s="42">
        <f>IF($D9="Total",SUM($R$3:$R8),
VLOOKUP($D9,VAL!$E:$Q,COLUMNS(VAL!$E:P),0))</f>
        <v>6600</v>
      </c>
      <c r="S9" s="29">
        <f t="shared" si="3"/>
        <v>0.58333333333333337</v>
      </c>
      <c r="T9" s="24">
        <v>6</v>
      </c>
      <c r="U9" s="30">
        <f>IFERROR(_xlfn.RANK.EQ(Q9,$Q$4:$Q$17,0)+COUNTIF($Q$4:Q9,Q9)-1,"")</f>
        <v>5</v>
      </c>
      <c r="V9" s="25">
        <f t="shared" si="4"/>
        <v>1</v>
      </c>
    </row>
    <row r="10" spans="2:22" x14ac:dyDescent="0.35">
      <c r="B10" s="18"/>
      <c r="D10" s="19" t="str">
        <f>IFERROR(
IF(OR($D9="Total",$D9=""),"",
IF(VAL!$E9="","Total",
IF($B$9="Current Week",INDEX(VAL!$E:$E,MATCH('Sales Value'!$T10,VAL!$A:$A,0)),
IF($B$9="4 weeks",INDEX(VAL!$E:$E,MATCH('Sales Value'!$T10,VAL!$B:$B,0)),
IF($B$9="13 weeks",INDEX(VAL!$E:$E,MATCH('Sales Value'!$T10,VAL!$C:$C,0)),
IF($B$9="12 months",INDEX(VAL!$E:$E,MATCH('Sales Value'!$T10,VAL!$D:$D,0)),
"")))))),
"")</f>
        <v>High heels</v>
      </c>
      <c r="E10" s="42">
        <f>IF($D10="Total",SUM($E$3:$E9),
VLOOKUP($D10,VAL!$E:$Q,COLUMNS(VAL!$E:F),0))</f>
        <v>1000</v>
      </c>
      <c r="F10" s="42">
        <f>IF($D10="Total",SUM($F$3:$F9),
VLOOKUP($D10,VAL!$E:$Q,COLUMNS(VAL!$E:G),0))</f>
        <v>500</v>
      </c>
      <c r="G10" s="29">
        <f t="shared" si="0"/>
        <v>1</v>
      </c>
      <c r="I10" s="42">
        <f>IF($D10="Total",SUM($I$3:$I9),
VLOOKUP($D10,VAL!$E:$Q,COLUMNS(VAL!$E:I),0))</f>
        <v>1800</v>
      </c>
      <c r="J10" s="42">
        <f>IF($D10="Total",SUM($J$3:$J9),
VLOOKUP($D10,VAL!$E:$Q,COLUMNS(VAL!$E:J),0))</f>
        <v>500</v>
      </c>
      <c r="K10" s="29">
        <f t="shared" si="1"/>
        <v>2.6</v>
      </c>
      <c r="M10" s="42">
        <f>IF($D10="Total",SUM($M$3:$M9),
VLOOKUP($D10,VAL!$E:$Q,COLUMNS(VAL!$E:L),0))</f>
        <v>4300</v>
      </c>
      <c r="N10" s="42">
        <f>IF($D10="Total",SUM($N$3:$N9),
VLOOKUP($D10,VAL!$E:$Q,COLUMNS(VAL!$E:M),0))</f>
        <v>700</v>
      </c>
      <c r="O10" s="29">
        <f t="shared" si="2"/>
        <v>5.1428571428571432</v>
      </c>
      <c r="Q10" s="42">
        <f>IF($D10="Total",SUM($Q$3:$Q9),
VLOOKUP($D10,VAL!$E:$Q,COLUMNS(VAL!$E:O),0))</f>
        <v>4300</v>
      </c>
      <c r="R10" s="42">
        <f>IF($D10="Total",SUM($R$3:$R9),
VLOOKUP($D10,VAL!$E:$Q,COLUMNS(VAL!$E:P),0))</f>
        <v>2700</v>
      </c>
      <c r="S10" s="29">
        <f t="shared" si="3"/>
        <v>0.59259259259259256</v>
      </c>
      <c r="T10" s="24">
        <v>7</v>
      </c>
      <c r="U10" s="30">
        <f>IFERROR(_xlfn.RANK.EQ(Q10,$Q$4:$Q$17,0)+COUNTIF($Q$4:Q10,Q10)-1,"")</f>
        <v>8</v>
      </c>
      <c r="V10" s="25">
        <f t="shared" si="4"/>
        <v>-1</v>
      </c>
    </row>
    <row r="11" spans="2:22" x14ac:dyDescent="0.35">
      <c r="B11" s="32" t="s">
        <v>52</v>
      </c>
      <c r="D11" s="19" t="str">
        <f>IFERROR(
IF(OR($D10="Total",$D10=""),"",
IF(VAL!$E10="","Total",
IF($B$9="Current Week",INDEX(VAL!$E:$E,MATCH('Sales Value'!$T11,VAL!$A:$A,0)),
IF($B$9="4 weeks",INDEX(VAL!$E:$E,MATCH('Sales Value'!$T11,VAL!$B:$B,0)),
IF($B$9="13 weeks",INDEX(VAL!$E:$E,MATCH('Sales Value'!$T11,VAL!$C:$C,0)),
IF($B$9="12 months",INDEX(VAL!$E:$E,MATCH('Sales Value'!$T11,VAL!$D:$D,0)),
"")))))),
"")</f>
        <v>Business formal</v>
      </c>
      <c r="E11" s="42">
        <f>IF($D11="Total",SUM($E$3:$E10),
VLOOKUP($D11,VAL!$E:$Q,COLUMNS(VAL!$E:F),0))</f>
        <v>900</v>
      </c>
      <c r="F11" s="42">
        <f>IF($D11="Total",SUM($F$3:$F10),
VLOOKUP($D11,VAL!$E:$Q,COLUMNS(VAL!$E:G),0))</f>
        <v>1600</v>
      </c>
      <c r="G11" s="29">
        <f t="shared" si="0"/>
        <v>-0.4375</v>
      </c>
      <c r="I11" s="42">
        <f>IF($D11="Total",SUM($I$3:$I10),
VLOOKUP($D11,VAL!$E:$Q,COLUMNS(VAL!$E:I),0))</f>
        <v>900</v>
      </c>
      <c r="J11" s="42">
        <f>IF($D11="Total",SUM($J$3:$J10),
VLOOKUP($D11,VAL!$E:$Q,COLUMNS(VAL!$E:J),0))</f>
        <v>1600</v>
      </c>
      <c r="K11" s="29">
        <f t="shared" si="1"/>
        <v>-0.4375</v>
      </c>
      <c r="M11" s="42">
        <f>IF($D11="Total",SUM($M$3:$M10),
VLOOKUP($D11,VAL!$E:$Q,COLUMNS(VAL!$E:L),0))</f>
        <v>4300</v>
      </c>
      <c r="N11" s="42">
        <f>IF($D11="Total",SUM($N$3:$N10),
VLOOKUP($D11,VAL!$E:$Q,COLUMNS(VAL!$E:M),0))</f>
        <v>3300</v>
      </c>
      <c r="O11" s="29">
        <f t="shared" si="2"/>
        <v>0.30303030303030304</v>
      </c>
      <c r="Q11" s="42">
        <f>IF($D11="Total",SUM($Q$3:$Q10),
VLOOKUP($D11,VAL!$E:$Q,COLUMNS(VAL!$E:O),0))</f>
        <v>4300</v>
      </c>
      <c r="R11" s="42">
        <f>IF($D11="Total",SUM($R$3:$R10),
VLOOKUP($D11,VAL!$E:$Q,COLUMNS(VAL!$E:P),0))</f>
        <v>7600</v>
      </c>
      <c r="S11" s="29">
        <f t="shared" si="3"/>
        <v>-0.43421052631578949</v>
      </c>
      <c r="T11" s="24">
        <v>8</v>
      </c>
      <c r="U11" s="30">
        <f>IFERROR(_xlfn.RANK.EQ(Q11,$Q$4:$Q$17,0)+COUNTIF($Q$4:Q11,Q11)-1,"")</f>
        <v>9</v>
      </c>
      <c r="V11" s="25">
        <f t="shared" si="4"/>
        <v>-1</v>
      </c>
    </row>
    <row r="12" spans="2:22" x14ac:dyDescent="0.35">
      <c r="B12" s="43">
        <f>'Sales Volume'!B12</f>
        <v>44227</v>
      </c>
      <c r="D12" s="19" t="str">
        <f>IFERROR(
IF(OR($D11="Total",$D11=""),"",
IF(VAL!$E11="","Total",
IF($B$9="Current Week",INDEX(VAL!$E:$E,MATCH('Sales Value'!$T12,VAL!$A:$A,0)),
IF($B$9="4 weeks",INDEX(VAL!$E:$E,MATCH('Sales Value'!$T12,VAL!$B:$B,0)),
IF($B$9="13 weeks",INDEX(VAL!$E:$E,MATCH('Sales Value'!$T12,VAL!$C:$C,0)),
IF($B$9="12 months",INDEX(VAL!$E:$E,MATCH('Sales Value'!$T12,VAL!$D:$D,0)),
"")))))),
"")</f>
        <v>Total</v>
      </c>
      <c r="E12" s="42">
        <f>IF($D12="Total",SUM($E$3:$E11),
VLOOKUP($D12,VAL!$E:$Q,COLUMNS(VAL!$E:F),0))</f>
        <v>28337</v>
      </c>
      <c r="F12" s="42">
        <f>IF($D12="Total",SUM($F$3:$F11),
VLOOKUP($D12,VAL!$E:$Q,COLUMNS(VAL!$E:G),0))</f>
        <v>4800</v>
      </c>
      <c r="G12" s="29">
        <f t="shared" si="0"/>
        <v>4.9035416666666665</v>
      </c>
      <c r="I12" s="42">
        <f>IF($D12="Total",SUM($I$3:$I11),
VLOOKUP($D12,VAL!$E:$Q,COLUMNS(VAL!$E:I),0))</f>
        <v>37363</v>
      </c>
      <c r="J12" s="42">
        <f>IF($D12="Total",SUM($J$3:$J11),
VLOOKUP($D12,VAL!$E:$Q,COLUMNS(VAL!$E:J),0))</f>
        <v>12630</v>
      </c>
      <c r="K12" s="29">
        <f t="shared" si="1"/>
        <v>1.9582739509105305</v>
      </c>
      <c r="M12" s="42">
        <f>IF($D12="Total",SUM($M$3:$M11),
VLOOKUP($D12,VAL!$E:$Q,COLUMNS(VAL!$E:L),0))</f>
        <v>66569</v>
      </c>
      <c r="N12" s="42">
        <f>IF($D12="Total",SUM($N$3:$N11),
VLOOKUP($D12,VAL!$E:$Q,COLUMNS(VAL!$E:M),0))</f>
        <v>25177</v>
      </c>
      <c r="O12" s="29">
        <f t="shared" si="2"/>
        <v>1.6440401954164516</v>
      </c>
      <c r="Q12" s="42">
        <f>IF($D12="Total",SUM($Q$3:$Q11),
VLOOKUP($D12,VAL!$E:$Q,COLUMNS(VAL!$E:O),0))</f>
        <v>66569</v>
      </c>
      <c r="R12" s="42">
        <f>IF($D12="Total",SUM($R$3:$R11),
VLOOKUP($D12,VAL!$E:$Q,COLUMNS(VAL!$E:P),0))</f>
        <v>49827</v>
      </c>
      <c r="S12" s="29">
        <f t="shared" si="3"/>
        <v>0.33600256888835373</v>
      </c>
      <c r="T12" s="24">
        <v>9</v>
      </c>
      <c r="U12" s="30">
        <f>IFERROR(_xlfn.RANK.EQ(Q12,$Q$4:$Q$17,0)+COUNTIF($Q$4:Q12,Q12)-1,"")</f>
        <v>1</v>
      </c>
      <c r="V12" s="25">
        <f t="shared" si="4"/>
        <v>8</v>
      </c>
    </row>
    <row r="13" spans="2:22" x14ac:dyDescent="0.35">
      <c r="D13" s="19" t="str">
        <f>IFERROR(
IF(OR($D12="Total",$D12=""),"",
IF(VAL!$E12="","Total",
IF($B$9="Current Week",INDEX(VAL!$E:$E,MATCH('Sales Value'!$T13,VAL!$A:$A,0)),
IF($B$9="4 weeks",INDEX(VAL!$E:$E,MATCH('Sales Value'!$T13,VAL!$B:$B,0)),
IF($B$9="13 weeks",INDEX(VAL!$E:$E,MATCH('Sales Value'!$T13,VAL!$C:$C,0)),
IF($B$9="12 months",INDEX(VAL!$E:$E,MATCH('Sales Value'!$T13,VAL!$D:$D,0)),
"")))))),
"")</f>
        <v/>
      </c>
      <c r="E13" s="42" t="str">
        <f>IF($D13="Total",SUM($E$3:$E12),
VLOOKUP($D13,VAL!$E:$Q,COLUMNS(VAL!$E:F),0))</f>
        <v/>
      </c>
      <c r="F13" s="42" t="str">
        <f>IF($D13="Total",SUM($F$3:$F12),
VLOOKUP($D13,VAL!$E:$Q,COLUMNS(VAL!$E:G),0))</f>
        <v/>
      </c>
      <c r="G13" s="29" t="str">
        <f t="shared" si="0"/>
        <v/>
      </c>
      <c r="I13" s="42" t="str">
        <f>IF($D13="Total",SUM($I$3:$I12),
VLOOKUP($D13,VAL!$E:$Q,COLUMNS(VAL!$E:I),0))</f>
        <v/>
      </c>
      <c r="J13" s="42" t="str">
        <f>IF($D13="Total",SUM($J$3:$J12),
VLOOKUP($D13,VAL!$E:$Q,COLUMNS(VAL!$E:J),0))</f>
        <v/>
      </c>
      <c r="K13" s="29" t="str">
        <f t="shared" si="1"/>
        <v/>
      </c>
      <c r="M13" s="42" t="str">
        <f>IF($D13="Total",SUM($M$3:$M12),
VLOOKUP($D13,VAL!$E:$Q,COLUMNS(VAL!$E:L),0))</f>
        <v/>
      </c>
      <c r="N13" s="42" t="str">
        <f>IF($D13="Total",SUM($N$3:$N12),
VLOOKUP($D13,VAL!$E:$Q,COLUMNS(VAL!$E:M),0))</f>
        <v/>
      </c>
      <c r="O13" s="29" t="str">
        <f t="shared" si="2"/>
        <v/>
      </c>
      <c r="Q13" s="42" t="str">
        <f>IF($D13="Total",SUM($Q$3:$Q12),
VLOOKUP($D13,VAL!$E:$Q,COLUMNS(VAL!$E:O),0))</f>
        <v/>
      </c>
      <c r="R13" s="42" t="str">
        <f>IF($D13="Total",SUM($R$3:$R12),
VLOOKUP($D13,VAL!$E:$Q,COLUMNS(VAL!$E:P),0))</f>
        <v/>
      </c>
      <c r="S13" s="29" t="str">
        <f t="shared" si="3"/>
        <v/>
      </c>
      <c r="T13" s="24">
        <v>10</v>
      </c>
      <c r="U13" s="30" t="str">
        <f>IFERROR(_xlfn.RANK.EQ(Q13,$Q$4:$Q$17,0)+COUNTIF($Q$4:Q13,Q13)-1,"")</f>
        <v/>
      </c>
      <c r="V13" s="25" t="e">
        <f t="shared" si="4"/>
        <v>#VALUE!</v>
      </c>
    </row>
    <row r="14" spans="2:22" x14ac:dyDescent="0.35">
      <c r="D14" s="19" t="str">
        <f>IFERROR(
IF(OR($D13="Total",$D13=""),"",
IF(VAL!$E13="","Total",
IF($B$9="Current Week",INDEX(VAL!$E:$E,MATCH('Sales Value'!$T14,VAL!$A:$A,0)),
IF($B$9="4 weeks",INDEX(VAL!$E:$E,MATCH('Sales Value'!$T14,VAL!$B:$B,0)),
IF($B$9="13 weeks",INDEX(VAL!$E:$E,MATCH('Sales Value'!$T14,VAL!$C:$C,0)),
IF($B$9="12 months",INDEX(VAL!$E:$E,MATCH('Sales Value'!$T14,VAL!$D:$D,0)),
"")))))),
"")</f>
        <v/>
      </c>
      <c r="E14" s="42" t="str">
        <f>IF($D14="Total",SUM($E$3:$E13),
VLOOKUP($D14,VAL!$E:$Q,COLUMNS(VAL!$E:F),0))</f>
        <v/>
      </c>
      <c r="F14" s="42" t="str">
        <f>IF($D14="Total",SUM($F$3:$F13),
VLOOKUP($D14,VAL!$E:$Q,COLUMNS(VAL!$E:G),0))</f>
        <v/>
      </c>
      <c r="G14" s="29" t="str">
        <f t="shared" si="0"/>
        <v/>
      </c>
      <c r="I14" s="42" t="str">
        <f>IF($D14="Total",SUM($I$3:$I13),
VLOOKUP($D14,VAL!$E:$Q,COLUMNS(VAL!$E:I),0))</f>
        <v/>
      </c>
      <c r="J14" s="42" t="str">
        <f>IF($D14="Total",SUM($J$3:$J13),
VLOOKUP($D14,VAL!$E:$Q,COLUMNS(VAL!$E:J),0))</f>
        <v/>
      </c>
      <c r="K14" s="29" t="str">
        <f t="shared" si="1"/>
        <v/>
      </c>
      <c r="M14" s="42" t="str">
        <f>IF($D14="Total",SUM($M$3:$M13),
VLOOKUP($D14,VAL!$E:$Q,COLUMNS(VAL!$E:L),0))</f>
        <v/>
      </c>
      <c r="N14" s="42" t="str">
        <f>IF($D14="Total",SUM($N$3:$N13),
VLOOKUP($D14,VAL!$E:$Q,COLUMNS(VAL!$E:M),0))</f>
        <v/>
      </c>
      <c r="O14" s="29" t="str">
        <f t="shared" si="2"/>
        <v/>
      </c>
      <c r="Q14" s="42" t="str">
        <f>IF($D14="Total",SUM($Q$3:$Q13),
VLOOKUP($D14,VAL!$E:$Q,COLUMNS(VAL!$E:O),0))</f>
        <v/>
      </c>
      <c r="R14" s="42" t="str">
        <f>IF($D14="Total",SUM($R$3:$R13),
VLOOKUP($D14,VAL!$E:$Q,COLUMNS(VAL!$E:P),0))</f>
        <v/>
      </c>
      <c r="S14" s="29" t="str">
        <f t="shared" si="3"/>
        <v/>
      </c>
      <c r="T14" s="24">
        <v>11</v>
      </c>
      <c r="U14" s="30" t="str">
        <f>IFERROR(_xlfn.RANK.EQ(Q14,$Q$4:$Q$17,0)+COUNTIF($Q$4:Q14,Q14)-1,"")</f>
        <v/>
      </c>
      <c r="V14" s="25" t="e">
        <f t="shared" si="4"/>
        <v>#VALUE!</v>
      </c>
    </row>
    <row r="15" spans="2:22" x14ac:dyDescent="0.35">
      <c r="D15" s="19" t="str">
        <f>IFERROR(
IF(OR($D14="Total",$D14=""),"",
IF(VAL!$E14="","Total",
IF($B$9="Current Week",INDEX(VAL!$E:$E,MATCH('Sales Value'!$T15,VAL!$A:$A,0)),
IF($B$9="4 weeks",INDEX(VAL!$E:$E,MATCH('Sales Value'!$T15,VAL!$B:$B,0)),
IF($B$9="13 weeks",INDEX(VAL!$E:$E,MATCH('Sales Value'!$T15,VAL!$C:$C,0)),
IF($B$9="12 months",INDEX(VAL!$E:$E,MATCH('Sales Value'!$T15,VAL!$D:$D,0)),
"")))))),
"")</f>
        <v/>
      </c>
      <c r="E15" s="42" t="str">
        <f>IF($D15="Total",SUM($E$3:$E14),
VLOOKUP($D15,VAL!$E:$Q,COLUMNS(VAL!$E:F),0))</f>
        <v/>
      </c>
      <c r="F15" s="42" t="str">
        <f>IF($D15="Total",SUM($F$3:$F14),
VLOOKUP($D15,VAL!$E:$Q,COLUMNS(VAL!$E:G),0))</f>
        <v/>
      </c>
      <c r="G15" s="29" t="str">
        <f t="shared" si="0"/>
        <v/>
      </c>
      <c r="I15" s="42" t="str">
        <f>IF($D15="Total",SUM($I$3:$I14),
VLOOKUP($D15,VAL!$E:$Q,COLUMNS(VAL!$E:I),0))</f>
        <v/>
      </c>
      <c r="J15" s="42" t="str">
        <f>IF($D15="Total",SUM($J$3:$J14),
VLOOKUP($D15,VAL!$E:$Q,COLUMNS(VAL!$E:J),0))</f>
        <v/>
      </c>
      <c r="K15" s="29" t="str">
        <f t="shared" si="1"/>
        <v/>
      </c>
      <c r="M15" s="42" t="str">
        <f>IF($D15="Total",SUM($M$3:$M14),
VLOOKUP($D15,VAL!$E:$Q,COLUMNS(VAL!$E:L),0))</f>
        <v/>
      </c>
      <c r="N15" s="42" t="str">
        <f>IF($D15="Total",SUM($N$3:$N14),
VLOOKUP($D15,VAL!$E:$Q,COLUMNS(VAL!$E:M),0))</f>
        <v/>
      </c>
      <c r="O15" s="29" t="str">
        <f t="shared" si="2"/>
        <v/>
      </c>
      <c r="Q15" s="42" t="str">
        <f>IF($D15="Total",SUM($Q$3:$Q14),
VLOOKUP($D15,VAL!$E:$Q,COLUMNS(VAL!$E:O),0))</f>
        <v/>
      </c>
      <c r="R15" s="42" t="str">
        <f>IF($D15="Total",SUM($R$3:$R14),
VLOOKUP($D15,VAL!$E:$Q,COLUMNS(VAL!$E:P),0))</f>
        <v/>
      </c>
      <c r="S15" s="29" t="str">
        <f t="shared" si="3"/>
        <v/>
      </c>
      <c r="T15" s="24">
        <v>12</v>
      </c>
      <c r="U15" s="30" t="str">
        <f>IFERROR(_xlfn.RANK.EQ(Q15,$Q$4:$Q$17,0)+COUNTIF($Q$4:Q15,Q15)-1,"")</f>
        <v/>
      </c>
      <c r="V15" s="25" t="e">
        <f t="shared" si="4"/>
        <v>#VALUE!</v>
      </c>
    </row>
    <row r="16" spans="2:22" x14ac:dyDescent="0.35">
      <c r="D16" s="19" t="str">
        <f>IFERROR(
IF(OR($D15="Total",$D15=""),"",
IF(VAL!$E15="","Total",
IF($B$9="Current Week",INDEX(VAL!$E:$E,MATCH('Sales Value'!$T16,VAL!$A:$A,0)),
IF($B$9="4 weeks",INDEX(VAL!$E:$E,MATCH('Sales Value'!$T16,VAL!$B:$B,0)),
IF($B$9="13 weeks",INDEX(VAL!$E:$E,MATCH('Sales Value'!$T16,VAL!$C:$C,0)),
IF($B$9="12 months",INDEX(VAL!$E:$E,MATCH('Sales Value'!$T16,VAL!$D:$D,0)),
"")))))),
"")</f>
        <v/>
      </c>
      <c r="E16" s="42" t="str">
        <f>IF($D16="Total",SUM($E$3:$E15),
VLOOKUP($D16,VAL!$E:$Q,COLUMNS(VAL!$E:F),0))</f>
        <v/>
      </c>
      <c r="F16" s="42" t="str">
        <f>IF($D16="Total",SUM($F$3:$F15),
VLOOKUP($D16,VAL!$E:$Q,COLUMNS(VAL!$E:G),0))</f>
        <v/>
      </c>
      <c r="G16" s="29" t="str">
        <f t="shared" si="0"/>
        <v/>
      </c>
      <c r="I16" s="42" t="str">
        <f>IF($D16="Total",SUM($I$3:$I15),
VLOOKUP($D16,VAL!$E:$Q,COLUMNS(VAL!$E:I),0))</f>
        <v/>
      </c>
      <c r="J16" s="42" t="str">
        <f>IF($D16="Total",SUM($J$3:$J15),
VLOOKUP($D16,VAL!$E:$Q,COLUMNS(VAL!$E:J),0))</f>
        <v/>
      </c>
      <c r="K16" s="29" t="str">
        <f t="shared" si="1"/>
        <v/>
      </c>
      <c r="M16" s="42" t="str">
        <f>IF($D16="Total",SUM($M$3:$M15),
VLOOKUP($D16,VAL!$E:$Q,COLUMNS(VAL!$E:L),0))</f>
        <v/>
      </c>
      <c r="N16" s="42" t="str">
        <f>IF($D16="Total",SUM($N$3:$N15),
VLOOKUP($D16,VAL!$E:$Q,COLUMNS(VAL!$E:M),0))</f>
        <v/>
      </c>
      <c r="O16" s="29" t="str">
        <f t="shared" si="2"/>
        <v/>
      </c>
      <c r="Q16" s="42" t="str">
        <f>IF($D16="Total",SUM($Q$3:$Q15),
VLOOKUP($D16,VAL!$E:$Q,COLUMNS(VAL!$E:O),0))</f>
        <v/>
      </c>
      <c r="R16" s="42" t="str">
        <f>IF($D16="Total",SUM($R$3:$R15),
VLOOKUP($D16,VAL!$E:$Q,COLUMNS(VAL!$E:P),0))</f>
        <v/>
      </c>
      <c r="S16" s="29" t="str">
        <f t="shared" si="3"/>
        <v/>
      </c>
      <c r="T16" s="24">
        <v>13</v>
      </c>
      <c r="U16" s="30" t="str">
        <f>IFERROR(_xlfn.RANK.EQ(Q16,$Q$4:$Q$17,0)+COUNTIF($Q$4:Q16,Q16)-1,"")</f>
        <v/>
      </c>
      <c r="V16" s="25" t="e">
        <f t="shared" si="4"/>
        <v>#VALUE!</v>
      </c>
    </row>
    <row r="17" spans="4:22" x14ac:dyDescent="0.35">
      <c r="D17" s="19" t="str">
        <f>IFERROR(
IF(OR($D16="Total",$D16=""),"",
IF(VAL!$E16="","Total",
IF($B$9="Current Week",INDEX(VAL!$E:$E,MATCH('Sales Value'!$T17,VAL!$A:$A,0)),
IF($B$9="4 weeks",INDEX(VAL!$E:$E,MATCH('Sales Value'!$T17,VAL!$B:$B,0)),
IF($B$9="13 weeks",INDEX(VAL!$E:$E,MATCH('Sales Value'!$T17,VAL!$C:$C,0)),
IF($B$9="12 months",INDEX(VAL!$E:$E,MATCH('Sales Value'!$T17,VAL!$D:$D,0)),
"")))))),
"")</f>
        <v/>
      </c>
      <c r="E17" s="42" t="str">
        <f>IF($D17="Total",SUM($E$3:$E16),
VLOOKUP($D17,VAL!$E:$Q,COLUMNS(VAL!$E:F),0))</f>
        <v/>
      </c>
      <c r="F17" s="42" t="str">
        <f>IF($D17="Total",SUM($F$3:$F16),
VLOOKUP($D17,VAL!$E:$Q,COLUMNS(VAL!$E:G),0))</f>
        <v/>
      </c>
      <c r="G17" s="29" t="str">
        <f t="shared" si="0"/>
        <v/>
      </c>
      <c r="I17" s="42" t="str">
        <f>IF($D17="Total",SUM($I$3:$I16),
VLOOKUP($D17,VAL!$E:$Q,COLUMNS(VAL!$E:I),0))</f>
        <v/>
      </c>
      <c r="J17" s="42" t="str">
        <f>IF($D17="Total",SUM($J$3:$J16),
VLOOKUP($D17,VAL!$E:$Q,COLUMNS(VAL!$E:J),0))</f>
        <v/>
      </c>
      <c r="K17" s="29" t="str">
        <f t="shared" si="1"/>
        <v/>
      </c>
      <c r="M17" s="42" t="str">
        <f>IF($D17="Total",SUM($M$3:$M16),
VLOOKUP($D17,VAL!$E:$Q,COLUMNS(VAL!$E:L),0))</f>
        <v/>
      </c>
      <c r="N17" s="42" t="str">
        <f>IF($D17="Total",SUM($N$3:$N16),
VLOOKUP($D17,VAL!$E:$Q,COLUMNS(VAL!$E:M),0))</f>
        <v/>
      </c>
      <c r="O17" s="29" t="str">
        <f t="shared" si="2"/>
        <v/>
      </c>
      <c r="Q17" s="42" t="str">
        <f>IF($D17="Total",SUM($Q$3:$Q16),
VLOOKUP($D17,VAL!$E:$Q,COLUMNS(VAL!$E:O),0))</f>
        <v/>
      </c>
      <c r="R17" s="42" t="str">
        <f>IF($D17="Total",SUM($R$3:$R16),
VLOOKUP($D17,VAL!$E:$Q,COLUMNS(VAL!$E:P),0))</f>
        <v/>
      </c>
      <c r="S17" s="29" t="str">
        <f t="shared" si="3"/>
        <v/>
      </c>
      <c r="T17" s="24">
        <v>14</v>
      </c>
      <c r="U17" s="30" t="str">
        <f>IFERROR(_xlfn.RANK.EQ(Q17,$Q$4:$Q$17,0)+COUNTIF($Q$4:Q17,Q17)-1,"")</f>
        <v/>
      </c>
      <c r="V17" s="25" t="e">
        <f t="shared" si="4"/>
        <v>#VALUE!</v>
      </c>
    </row>
    <row r="18" spans="4:22" x14ac:dyDescent="0.35">
      <c r="D18" s="19" t="str">
        <f>IFERROR(
IF(OR($D17="Total",$D17=""),"",
IF(VAL!$E17="","Total",
IF($B$9="Current Week",INDEX(VAL!$E:$E,MATCH('Sales Value'!$T18,VAL!$A:$A,0)),
IF($B$9="4 weeks",INDEX(VAL!$E:$E,MATCH('Sales Value'!$T18,VAL!$B:$B,0)),
IF($B$9="13 weeks",INDEX(VAL!$E:$E,MATCH('Sales Value'!$T18,VAL!$C:$C,0)),
IF($B$9="12 months",INDEX(VAL!$E:$E,MATCH('Sales Value'!$T18,VAL!$D:$D,0)),
"")))))),
"")</f>
        <v/>
      </c>
      <c r="E18" s="42" t="str">
        <f>IF($D18="Total",SUM($E$3:$E17),
VLOOKUP($D18,VAL!$E:$Q,COLUMNS(VAL!$E:F),0))</f>
        <v/>
      </c>
      <c r="F18" s="42" t="str">
        <f>IF($D18="Total",SUM($F$3:$F17),
VLOOKUP($D18,VAL!$E:$Q,COLUMNS(VAL!$E:G),0))</f>
        <v/>
      </c>
      <c r="G18" s="29" t="str">
        <f t="shared" si="0"/>
        <v/>
      </c>
      <c r="I18" s="42" t="str">
        <f>IF($D18="Total",SUM($I$3:$I17),
VLOOKUP($D18,VAL!$E:$Q,COLUMNS(VAL!$E:I),0))</f>
        <v/>
      </c>
      <c r="J18" s="42" t="str">
        <f>IF($D18="Total",SUM($J$3:$J17),
VLOOKUP($D18,VAL!$E:$Q,COLUMNS(VAL!$E:J),0))</f>
        <v/>
      </c>
      <c r="K18" s="29" t="str">
        <f t="shared" si="1"/>
        <v/>
      </c>
      <c r="M18" s="42" t="str">
        <f>IF($D18="Total",SUM($M$3:$M17),
VLOOKUP($D18,VAL!$E:$Q,COLUMNS(VAL!$E:L),0))</f>
        <v/>
      </c>
      <c r="N18" s="42" t="str">
        <f>IF($D18="Total",SUM($N$3:$N17),
VLOOKUP($D18,VAL!$E:$Q,COLUMNS(VAL!$E:M),0))</f>
        <v/>
      </c>
      <c r="O18" s="29" t="str">
        <f t="shared" si="2"/>
        <v/>
      </c>
      <c r="Q18" s="42" t="str">
        <f>IF($D18="Total",SUM($Q$3:$Q17),
VLOOKUP($D18,VAL!$E:$Q,COLUMNS(VAL!$E:O),0))</f>
        <v/>
      </c>
      <c r="R18" s="42" t="str">
        <f>IF($D18="Total",SUM($R$3:$R17),
VLOOKUP($D18,VAL!$E:$Q,COLUMNS(VAL!$E:P),0))</f>
        <v/>
      </c>
      <c r="S18" s="29" t="str">
        <f t="shared" si="3"/>
        <v/>
      </c>
      <c r="T18" s="24">
        <v>15</v>
      </c>
      <c r="U18" s="30" t="str">
        <f>IFERROR(_xlfn.RANK.EQ(Q18,$Q$4:$Q$17,0)+COUNTIF($Q$4:Q18,Q18)-1,"")</f>
        <v/>
      </c>
    </row>
    <row r="19" spans="4:22" x14ac:dyDescent="0.35">
      <c r="D19" s="19" t="str">
        <f>IFERROR(
IF(OR($D18="Total",$D18=""),"",
IF(VAL!$E18="","Total",
IF($B$9="Current Week",INDEX(VAL!$E:$E,MATCH('Sales Value'!$T19,VAL!$A:$A,0)),
IF($B$9="4 weeks",INDEX(VAL!$E:$E,MATCH('Sales Value'!$T19,VAL!$B:$B,0)),
IF($B$9="13 weeks",INDEX(VAL!$E:$E,MATCH('Sales Value'!$T19,VAL!$C:$C,0)),
IF($B$9="12 months",INDEX(VAL!$E:$E,MATCH('Sales Value'!$T19,VAL!$D:$D,0)),
"")))))),
"")</f>
        <v/>
      </c>
      <c r="E19" s="42" t="str">
        <f>IF($D19="Total",SUM($E$3:$E18),
VLOOKUP($D19,VAL!$E:$Q,COLUMNS(VAL!$E:F),0))</f>
        <v/>
      </c>
      <c r="F19" s="42" t="str">
        <f>IF($D19="Total",SUM($F$3:$F18),
VLOOKUP($D19,VAL!$E:$Q,COLUMNS(VAL!$E:G),0))</f>
        <v/>
      </c>
      <c r="G19" s="29" t="str">
        <f t="shared" si="0"/>
        <v/>
      </c>
      <c r="I19" s="42" t="str">
        <f>IF($D19="Total",SUM($I$3:$I18),
VLOOKUP($D19,VAL!$E:$Q,COLUMNS(VAL!$E:I),0))</f>
        <v/>
      </c>
      <c r="J19" s="42" t="str">
        <f>IF($D19="Total",SUM($J$3:$J18),
VLOOKUP($D19,VAL!$E:$Q,COLUMNS(VAL!$E:J),0))</f>
        <v/>
      </c>
      <c r="K19" s="29" t="str">
        <f t="shared" si="1"/>
        <v/>
      </c>
      <c r="M19" s="42" t="str">
        <f>IF($D19="Total",SUM($M$3:$M18),
VLOOKUP($D19,VAL!$E:$Q,COLUMNS(VAL!$E:L),0))</f>
        <v/>
      </c>
      <c r="N19" s="42" t="str">
        <f>IF($D19="Total",SUM($N$3:$N18),
VLOOKUP($D19,VAL!$E:$Q,COLUMNS(VAL!$E:M),0))</f>
        <v/>
      </c>
      <c r="O19" s="29" t="str">
        <f t="shared" si="2"/>
        <v/>
      </c>
      <c r="Q19" s="42" t="str">
        <f>IF($D19="Total",SUM($Q$3:$Q18),
VLOOKUP($D19,VAL!$E:$Q,COLUMNS(VAL!$E:O),0))</f>
        <v/>
      </c>
      <c r="R19" s="42" t="str">
        <f>IF($D19="Total",SUM($R$3:$R18),
VLOOKUP($D19,VAL!$E:$Q,COLUMNS(VAL!$E:P),0))</f>
        <v/>
      </c>
      <c r="S19" s="29" t="str">
        <f t="shared" si="3"/>
        <v/>
      </c>
      <c r="T19" s="24">
        <v>16</v>
      </c>
      <c r="U19" s="30" t="str">
        <f>IFERROR(_xlfn.RANK.EQ(Q19,$Q$4:$Q$17,0)+COUNTIF($Q$4:Q19,Q19)-1,"")</f>
        <v/>
      </c>
    </row>
    <row r="20" spans="4:22" x14ac:dyDescent="0.35">
      <c r="D20" s="19" t="str">
        <f>IFERROR(
IF(OR($D19="Total",$D19=""),"",
IF(VAL!$E19="","Total",
IF($B$9="Current Week",INDEX(VAL!$E:$E,MATCH('Sales Value'!$T20,VAL!$A:$A,0)),
IF($B$9="4 weeks",INDEX(VAL!$E:$E,MATCH('Sales Value'!$T20,VAL!$B:$B,0)),
IF($B$9="13 weeks",INDEX(VAL!$E:$E,MATCH('Sales Value'!$T20,VAL!$C:$C,0)),
IF($B$9="12 months",INDEX(VAL!$E:$E,MATCH('Sales Value'!$T20,VAL!$D:$D,0)),
"")))))),
"")</f>
        <v/>
      </c>
      <c r="E20" s="42" t="str">
        <f>IF($D20="Total",SUM($E$3:$E19),
VLOOKUP($D20,VAL!$E:$Q,COLUMNS(VAL!$E:F),0))</f>
        <v/>
      </c>
      <c r="F20" s="42" t="str">
        <f>IF($D20="Total",SUM($F$3:$F19),
VLOOKUP($D20,VAL!$E:$Q,COLUMNS(VAL!$E:G),0))</f>
        <v/>
      </c>
      <c r="G20" s="29" t="str">
        <f t="shared" si="0"/>
        <v/>
      </c>
      <c r="I20" s="42" t="str">
        <f>IF($D20="Total",SUM($I$3:$I19),
VLOOKUP($D20,VAL!$E:$Q,COLUMNS(VAL!$E:I),0))</f>
        <v/>
      </c>
      <c r="J20" s="42" t="str">
        <f>IF($D20="Total",SUM($J$3:$J19),
VLOOKUP($D20,VAL!$E:$Q,COLUMNS(VAL!$E:J),0))</f>
        <v/>
      </c>
      <c r="K20" s="29" t="str">
        <f t="shared" si="1"/>
        <v/>
      </c>
      <c r="M20" s="42" t="str">
        <f>IF($D20="Total",SUM($M$3:$M19),
VLOOKUP($D20,VAL!$E:$Q,COLUMNS(VAL!$E:L),0))</f>
        <v/>
      </c>
      <c r="N20" s="42" t="str">
        <f>IF($D20="Total",SUM($N$3:$N19),
VLOOKUP($D20,VAL!$E:$Q,COLUMNS(VAL!$E:M),0))</f>
        <v/>
      </c>
      <c r="O20" s="29" t="str">
        <f t="shared" si="2"/>
        <v/>
      </c>
      <c r="Q20" s="42" t="str">
        <f>IF($D20="Total",SUM($Q$3:$Q19),
VLOOKUP($D20,VAL!$E:$Q,COLUMNS(VAL!$E:O),0))</f>
        <v/>
      </c>
      <c r="R20" s="42" t="str">
        <f>IF($D20="Total",SUM($R$3:$R19),
VLOOKUP($D20,VAL!$E:$Q,COLUMNS(VAL!$E:P),0))</f>
        <v/>
      </c>
      <c r="S20" s="29" t="str">
        <f t="shared" si="3"/>
        <v/>
      </c>
      <c r="T20" s="24">
        <v>17</v>
      </c>
      <c r="U20" s="30" t="str">
        <f>IFERROR(_xlfn.RANK.EQ(Q20,$Q$4:$Q$17,0)+COUNTIF($Q$4:Q20,Q20)-1,"")</f>
        <v/>
      </c>
    </row>
    <row r="21" spans="4:22" x14ac:dyDescent="0.35">
      <c r="D21" s="19" t="str">
        <f>IFERROR(
IF(OR($D20="Total",$D20=""),"",
IF(VAL!$E20="","Total",
IF($B$9="Current Week",INDEX(VAL!$E:$E,MATCH('Sales Value'!$T21,VAL!$A:$A,0)),
IF($B$9="4 weeks",INDEX(VAL!$E:$E,MATCH('Sales Value'!$T21,VAL!$B:$B,0)),
IF($B$9="13 weeks",INDEX(VAL!$E:$E,MATCH('Sales Value'!$T21,VAL!$C:$C,0)),
IF($B$9="12 months",INDEX(VAL!$E:$E,MATCH('Sales Value'!$T21,VAL!$D:$D,0)),
"")))))),
"")</f>
        <v/>
      </c>
      <c r="E21" s="42" t="str">
        <f>IF($D21="Total",SUM($E$3:$E20),
VLOOKUP($D21,VAL!$E:$Q,COLUMNS(VAL!$E:F),0))</f>
        <v/>
      </c>
      <c r="F21" s="42" t="str">
        <f>IF($D21="Total",SUM($F$3:$F20),
VLOOKUP($D21,VAL!$E:$Q,COLUMNS(VAL!$E:G),0))</f>
        <v/>
      </c>
      <c r="G21" s="29" t="str">
        <f t="shared" si="0"/>
        <v/>
      </c>
      <c r="I21" s="42" t="str">
        <f>IF($D21="Total",SUM($I$3:$I20),
VLOOKUP($D21,VAL!$E:$Q,COLUMNS(VAL!$E:I),0))</f>
        <v/>
      </c>
      <c r="J21" s="42" t="str">
        <f>IF($D21="Total",SUM($J$3:$J20),
VLOOKUP($D21,VAL!$E:$Q,COLUMNS(VAL!$E:J),0))</f>
        <v/>
      </c>
      <c r="K21" s="29" t="str">
        <f t="shared" si="1"/>
        <v/>
      </c>
      <c r="M21" s="42" t="str">
        <f>IF($D21="Total",SUM($M$3:$M20),
VLOOKUP($D21,VAL!$E:$Q,COLUMNS(VAL!$E:L),0))</f>
        <v/>
      </c>
      <c r="N21" s="42" t="str">
        <f>IF($D21="Total",SUM($N$3:$N20),
VLOOKUP($D21,VAL!$E:$Q,COLUMNS(VAL!$E:M),0))</f>
        <v/>
      </c>
      <c r="O21" s="29" t="str">
        <f t="shared" si="2"/>
        <v/>
      </c>
      <c r="Q21" s="42" t="str">
        <f>IF($D21="Total",SUM($Q$3:$Q20),
VLOOKUP($D21,VAL!$E:$Q,COLUMNS(VAL!$E:O),0))</f>
        <v/>
      </c>
      <c r="R21" s="42" t="str">
        <f>IF($D21="Total",SUM($R$3:$R20),
VLOOKUP($D21,VAL!$E:$Q,COLUMNS(VAL!$E:P),0))</f>
        <v/>
      </c>
      <c r="S21" s="29" t="str">
        <f t="shared" si="3"/>
        <v/>
      </c>
      <c r="T21" s="24">
        <v>18</v>
      </c>
      <c r="U21" s="30" t="str">
        <f>IFERROR(_xlfn.RANK.EQ(Q21,$Q$4:$Q$17,0)+COUNTIF($Q$4:Q21,Q21)-1,"")</f>
        <v/>
      </c>
    </row>
    <row r="22" spans="4:22" x14ac:dyDescent="0.35">
      <c r="D22" s="19" t="str">
        <f>IFERROR(
IF(OR($D21="Total",$D21=""),"",
IF(VAL!$E21="","Total",
IF($B$9="Current Week",INDEX(VAL!$E:$E,MATCH('Sales Value'!$T22,VAL!$A:$A,0)),
IF($B$9="4 weeks",INDEX(VAL!$E:$E,MATCH('Sales Value'!$T22,VAL!$B:$B,0)),
IF($B$9="13 weeks",INDEX(VAL!$E:$E,MATCH('Sales Value'!$T22,VAL!$C:$C,0)),
IF($B$9="12 months",INDEX(VAL!$E:$E,MATCH('Sales Value'!$T22,VAL!$D:$D,0)),
"")))))),
"")</f>
        <v/>
      </c>
      <c r="E22" s="42" t="str">
        <f>IF($D22="Total",SUM($E$3:$E21),
VLOOKUP($D22,VAL!$E:$Q,COLUMNS(VAL!$E:F),0))</f>
        <v/>
      </c>
      <c r="F22" s="42" t="str">
        <f>IF($D22="Total",SUM($F$3:$F21),
VLOOKUP($D22,VAL!$E:$Q,COLUMNS(VAL!$E:G),0))</f>
        <v/>
      </c>
      <c r="G22" s="29" t="str">
        <f t="shared" si="0"/>
        <v/>
      </c>
      <c r="I22" s="42" t="str">
        <f>IF($D22="Total",SUM($I$3:$I21),
VLOOKUP($D22,VAL!$E:$Q,COLUMNS(VAL!$E:I),0))</f>
        <v/>
      </c>
      <c r="J22" s="42" t="str">
        <f>IF($D22="Total",SUM($J$3:$J21),
VLOOKUP($D22,VAL!$E:$Q,COLUMNS(VAL!$E:J),0))</f>
        <v/>
      </c>
      <c r="K22" s="29" t="str">
        <f t="shared" si="1"/>
        <v/>
      </c>
      <c r="M22" s="42" t="str">
        <f>IF($D22="Total",SUM($M$3:$M21),
VLOOKUP($D22,VAL!$E:$Q,COLUMNS(VAL!$E:L),0))</f>
        <v/>
      </c>
      <c r="N22" s="42" t="str">
        <f>IF($D22="Total",SUM($N$3:$N21),
VLOOKUP($D22,VAL!$E:$Q,COLUMNS(VAL!$E:M),0))</f>
        <v/>
      </c>
      <c r="O22" s="29" t="str">
        <f t="shared" si="2"/>
        <v/>
      </c>
      <c r="Q22" s="42" t="str">
        <f>IF($D22="Total",SUM($Q$3:$Q21),
VLOOKUP($D22,VAL!$E:$Q,COLUMNS(VAL!$E:O),0))</f>
        <v/>
      </c>
      <c r="R22" s="42" t="str">
        <f>IF($D22="Total",SUM($R$3:$R21),
VLOOKUP($D22,VAL!$E:$Q,COLUMNS(VAL!$E:P),0))</f>
        <v/>
      </c>
      <c r="S22" s="29" t="str">
        <f t="shared" si="3"/>
        <v/>
      </c>
      <c r="T22" s="24">
        <v>19</v>
      </c>
      <c r="U22" s="30" t="str">
        <f>IFERROR(_xlfn.RANK.EQ(Q22,$Q$4:$Q$17,0)+COUNTIF($Q$4:Q22,Q22)-1,"")</f>
        <v/>
      </c>
    </row>
    <row r="23" spans="4:22" x14ac:dyDescent="0.35">
      <c r="D23" s="19" t="str">
        <f>IFERROR(
IF(OR($D22="Total",$D22=""),"",
IF(VAL!$E22="","Total",
IF($B$9="Current Week",INDEX(VAL!$E:$E,MATCH('Sales Value'!$T23,VAL!$A:$A,0)),
IF($B$9="4 weeks",INDEX(VAL!$E:$E,MATCH('Sales Value'!$T23,VAL!$B:$B,0)),
IF($B$9="13 weeks",INDEX(VAL!$E:$E,MATCH('Sales Value'!$T23,VAL!$C:$C,0)),
IF($B$9="12 months",INDEX(VAL!$E:$E,MATCH('Sales Value'!$T23,VAL!$D:$D,0)),
"")))))),
"")</f>
        <v/>
      </c>
      <c r="E23" s="42" t="str">
        <f>IF($D23="Total",SUM($E$3:$E22),
VLOOKUP($D23,VAL!$E:$Q,COLUMNS(VAL!$E:F),0))</f>
        <v/>
      </c>
      <c r="F23" s="42" t="str">
        <f>IF($D23="Total",SUM($F$3:$F22),
VLOOKUP($D23,VAL!$E:$Q,COLUMNS(VAL!$E:G),0))</f>
        <v/>
      </c>
      <c r="G23" s="29" t="str">
        <f t="shared" si="0"/>
        <v/>
      </c>
      <c r="I23" s="42" t="str">
        <f>IF($D23="Total",SUM($I$3:$I22),
VLOOKUP($D23,VAL!$E:$Q,COLUMNS(VAL!$E:I),0))</f>
        <v/>
      </c>
      <c r="J23" s="42" t="str">
        <f>IF($D23="Total",SUM($J$3:$J22),
VLOOKUP($D23,VAL!$E:$Q,COLUMNS(VAL!$E:J),0))</f>
        <v/>
      </c>
      <c r="K23" s="29" t="str">
        <f t="shared" si="1"/>
        <v/>
      </c>
      <c r="M23" s="42" t="str">
        <f>IF($D23="Total",SUM($M$3:$M22),
VLOOKUP($D23,VAL!$E:$Q,COLUMNS(VAL!$E:L),0))</f>
        <v/>
      </c>
      <c r="N23" s="42" t="str">
        <f>IF($D23="Total",SUM($N$3:$N22),
VLOOKUP($D23,VAL!$E:$Q,COLUMNS(VAL!$E:M),0))</f>
        <v/>
      </c>
      <c r="O23" s="29" t="str">
        <f t="shared" si="2"/>
        <v/>
      </c>
      <c r="Q23" s="42" t="str">
        <f>IF($D23="Total",SUM($Q$3:$Q22),
VLOOKUP($D23,VAL!$E:$Q,COLUMNS(VAL!$E:O),0))</f>
        <v/>
      </c>
      <c r="R23" s="42" t="str">
        <f>IF($D23="Total",SUM($R$3:$R22),
VLOOKUP($D23,VAL!$E:$Q,COLUMNS(VAL!$E:P),0))</f>
        <v/>
      </c>
      <c r="S23" s="29" t="str">
        <f t="shared" si="3"/>
        <v/>
      </c>
      <c r="T23" s="24">
        <v>20</v>
      </c>
      <c r="U23" s="30" t="str">
        <f>IFERROR(_xlfn.RANK.EQ(Q23,$Q$4:$Q$17,0)+COUNTIF($Q$4:Q23,Q23)-1,"")</f>
        <v/>
      </c>
    </row>
    <row r="24" spans="4:22" x14ac:dyDescent="0.35">
      <c r="D24" s="19" t="str">
        <f>IFERROR(
IF(OR($D23="Total",$D23=""),"",
IF(VAL!$E23="","Total",
IF($B$9="Current Week",INDEX(VAL!$E:$E,MATCH('Sales Value'!$T24,VAL!$A:$A,0)),
IF($B$9="4 weeks",INDEX(VAL!$E:$E,MATCH('Sales Value'!$T24,VAL!$B:$B,0)),
IF($B$9="13 weeks",INDEX(VAL!$E:$E,MATCH('Sales Value'!$T24,VAL!$C:$C,0)),
IF($B$9="12 months",INDEX(VAL!$E:$E,MATCH('Sales Value'!$T24,VAL!$D:$D,0)),
"")))))),
"")</f>
        <v/>
      </c>
      <c r="E24" s="42" t="str">
        <f>IF($D24="Total",SUM($E$3:$E23),
VLOOKUP($D24,VAL!$E:$Q,COLUMNS(VAL!$E:F),0))</f>
        <v/>
      </c>
      <c r="F24" s="42" t="str">
        <f>IF($D24="Total",SUM($F$3:$F23),
VLOOKUP($D24,VAL!$E:$Q,COLUMNS(VAL!$E:G),0))</f>
        <v/>
      </c>
      <c r="G24" s="29" t="str">
        <f t="shared" si="0"/>
        <v/>
      </c>
      <c r="I24" s="42" t="str">
        <f>IF($D24="Total",SUM($I$3:$I23),
VLOOKUP($D24,VAL!$E:$Q,COLUMNS(VAL!$E:I),0))</f>
        <v/>
      </c>
      <c r="J24" s="42" t="str">
        <f>IF($D24="Total",SUM($J$3:$J23),
VLOOKUP($D24,VAL!$E:$Q,COLUMNS(VAL!$E:J),0))</f>
        <v/>
      </c>
      <c r="K24" s="29" t="str">
        <f t="shared" si="1"/>
        <v/>
      </c>
      <c r="M24" s="42" t="str">
        <f>IF($D24="Total",SUM($M$3:$M23),
VLOOKUP($D24,VAL!$E:$Q,COLUMNS(VAL!$E:L),0))</f>
        <v/>
      </c>
      <c r="N24" s="42" t="str">
        <f>IF($D24="Total",SUM($N$3:$N23),
VLOOKUP($D24,VAL!$E:$Q,COLUMNS(VAL!$E:M),0))</f>
        <v/>
      </c>
      <c r="O24" s="29" t="str">
        <f t="shared" si="2"/>
        <v/>
      </c>
      <c r="Q24" s="42" t="str">
        <f>IF($D24="Total",SUM($Q$3:$Q23),
VLOOKUP($D24,VAL!$E:$Q,COLUMNS(VAL!$E:O),0))</f>
        <v/>
      </c>
      <c r="R24" s="42" t="str">
        <f>IF($D24="Total",SUM($R$3:$R23),
VLOOKUP($D24,VAL!$E:$Q,COLUMNS(VAL!$E:P),0))</f>
        <v/>
      </c>
      <c r="S24" s="29" t="str">
        <f t="shared" si="3"/>
        <v/>
      </c>
      <c r="T24" s="24">
        <v>21</v>
      </c>
      <c r="U24" s="30" t="str">
        <f>IFERROR(_xlfn.RANK.EQ(Q24,$Q$4:$Q$17,0)+COUNTIF($Q$4:Q24,Q24)-1,"")</f>
        <v/>
      </c>
    </row>
    <row r="25" spans="4:22" x14ac:dyDescent="0.35">
      <c r="D25" s="19" t="str">
        <f>IFERROR(
IF(OR($D24="Total",$D24=""),"",
IF(VAL!$E24="","Total",
IF($B$9="Current Week",INDEX(VAL!$E:$E,MATCH('Sales Value'!$T25,VAL!$A:$A,0)),
IF($B$9="4 weeks",INDEX(VAL!$E:$E,MATCH('Sales Value'!$T25,VAL!$B:$B,0)),
IF($B$9="13 weeks",INDEX(VAL!$E:$E,MATCH('Sales Value'!$T25,VAL!$C:$C,0)),
IF($B$9="12 months",INDEX(VAL!$E:$E,MATCH('Sales Value'!$T25,VAL!$D:$D,0)),
"")))))),
"")</f>
        <v/>
      </c>
      <c r="E25" s="42" t="str">
        <f>IF($D25="Total",SUM($E$3:$E24),
VLOOKUP($D25,VAL!$E:$Q,COLUMNS(VAL!$E:F),0))</f>
        <v/>
      </c>
      <c r="F25" s="42" t="str">
        <f>IF($D25="Total",SUM($F$3:$F24),
VLOOKUP($D25,VAL!$E:$Q,COLUMNS(VAL!$E:G),0))</f>
        <v/>
      </c>
      <c r="G25" s="29" t="str">
        <f t="shared" si="0"/>
        <v/>
      </c>
      <c r="I25" s="42" t="str">
        <f>IF($D25="Total",SUM($I$3:$I24),
VLOOKUP($D25,VAL!$E:$Q,COLUMNS(VAL!$E:I),0))</f>
        <v/>
      </c>
      <c r="J25" s="42" t="str">
        <f>IF($D25="Total",SUM($J$3:$J24),
VLOOKUP($D25,VAL!$E:$Q,COLUMNS(VAL!$E:J),0))</f>
        <v/>
      </c>
      <c r="K25" s="29" t="str">
        <f t="shared" si="1"/>
        <v/>
      </c>
      <c r="M25" s="42" t="str">
        <f>IF($D25="Total",SUM($M$3:$M24),
VLOOKUP($D25,VAL!$E:$Q,COLUMNS(VAL!$E:L),0))</f>
        <v/>
      </c>
      <c r="N25" s="42" t="str">
        <f>IF($D25="Total",SUM($N$3:$N24),
VLOOKUP($D25,VAL!$E:$Q,COLUMNS(VAL!$E:M),0))</f>
        <v/>
      </c>
      <c r="O25" s="29" t="str">
        <f t="shared" si="2"/>
        <v/>
      </c>
      <c r="Q25" s="42" t="str">
        <f>IF($D25="Total",SUM($Q$3:$Q24),
VLOOKUP($D25,VAL!$E:$Q,COLUMNS(VAL!$E:O),0))</f>
        <v/>
      </c>
      <c r="R25" s="42" t="str">
        <f>IF($D25="Total",SUM($R$3:$R24),
VLOOKUP($D25,VAL!$E:$Q,COLUMNS(VAL!$E:P),0))</f>
        <v/>
      </c>
      <c r="S25" s="29" t="str">
        <f t="shared" si="3"/>
        <v/>
      </c>
      <c r="T25" s="24">
        <v>22</v>
      </c>
      <c r="U25" s="30" t="str">
        <f>IFERROR(_xlfn.RANK.EQ(Q25,$Q$4:$Q$17,0)+COUNTIF($Q$4:Q25,Q25)-1,"")</f>
        <v/>
      </c>
    </row>
    <row r="26" spans="4:22" x14ac:dyDescent="0.35">
      <c r="D26" s="19" t="str">
        <f>IFERROR(
IF(OR($D25="Total",$D25=""),"",
IF(VAL!$E25="","Total",
IF($B$9="Current Week",INDEX(VAL!$E:$E,MATCH('Sales Value'!$T26,VAL!$A:$A,0)),
IF($B$9="4 weeks",INDEX(VAL!$E:$E,MATCH('Sales Value'!$T26,VAL!$B:$B,0)),
IF($B$9="13 weeks",INDEX(VAL!$E:$E,MATCH('Sales Value'!$T26,VAL!$C:$C,0)),
IF($B$9="12 months",INDEX(VAL!$E:$E,MATCH('Sales Value'!$T26,VAL!$D:$D,0)),
"")))))),
"")</f>
        <v/>
      </c>
      <c r="E26" s="42" t="str">
        <f>IF($D26="Total",SUM($E$3:$E25),
VLOOKUP($D26,VAL!$E:$Q,COLUMNS(VAL!$E:F),0))</f>
        <v/>
      </c>
      <c r="F26" s="42" t="str">
        <f>IF($D26="Total",SUM($F$3:$F25),
VLOOKUP($D26,VAL!$E:$Q,COLUMNS(VAL!$E:G),0))</f>
        <v/>
      </c>
      <c r="G26" s="29" t="str">
        <f t="shared" si="0"/>
        <v/>
      </c>
      <c r="I26" s="42" t="str">
        <f>IF($D26="Total",SUM($I$3:$I25),
VLOOKUP($D26,VAL!$E:$Q,COLUMNS(VAL!$E:I),0))</f>
        <v/>
      </c>
      <c r="J26" s="42" t="str">
        <f>IF($D26="Total",SUM($J$3:$J25),
VLOOKUP($D26,VAL!$E:$Q,COLUMNS(VAL!$E:J),0))</f>
        <v/>
      </c>
      <c r="K26" s="29" t="str">
        <f t="shared" si="1"/>
        <v/>
      </c>
      <c r="M26" s="42" t="str">
        <f>IF($D26="Total",SUM($M$3:$M25),
VLOOKUP($D26,VAL!$E:$Q,COLUMNS(VAL!$E:L),0))</f>
        <v/>
      </c>
      <c r="N26" s="42" t="str">
        <f>IF($D26="Total",SUM($N$3:$N25),
VLOOKUP($D26,VAL!$E:$Q,COLUMNS(VAL!$E:M),0))</f>
        <v/>
      </c>
      <c r="O26" s="29" t="str">
        <f t="shared" si="2"/>
        <v/>
      </c>
      <c r="Q26" s="42" t="str">
        <f>IF($D26="Total",SUM($Q$3:$Q25),
VLOOKUP($D26,VAL!$E:$Q,COLUMNS(VAL!$E:O),0))</f>
        <v/>
      </c>
      <c r="R26" s="42" t="str">
        <f>IF($D26="Total",SUM($R$3:$R25),
VLOOKUP($D26,VAL!$E:$Q,COLUMNS(VAL!$E:P),0))</f>
        <v/>
      </c>
      <c r="S26" s="29" t="str">
        <f t="shared" si="3"/>
        <v/>
      </c>
      <c r="T26" s="24">
        <v>23</v>
      </c>
      <c r="U26" s="30" t="str">
        <f>IFERROR(_xlfn.RANK.EQ(Q26,$Q$4:$Q$17,0)+COUNTIF($Q$4:Q26,Q26)-1,"")</f>
        <v/>
      </c>
    </row>
    <row r="27" spans="4:22" x14ac:dyDescent="0.35">
      <c r="D27" s="19" t="str">
        <f>IFERROR(
IF(OR($D26="Total",$D26=""),"",
IF(VAL!$E26="","Total",
IF($B$9="Current Week",INDEX(VAL!$E:$E,MATCH('Sales Value'!$T27,VAL!$A:$A,0)),
IF($B$9="4 weeks",INDEX(VAL!$E:$E,MATCH('Sales Value'!$T27,VAL!$B:$B,0)),
IF($B$9="13 weeks",INDEX(VAL!$E:$E,MATCH('Sales Value'!$T27,VAL!$C:$C,0)),
IF($B$9="12 months",INDEX(VAL!$E:$E,MATCH('Sales Value'!$T27,VAL!$D:$D,0)),
"")))))),
"")</f>
        <v/>
      </c>
      <c r="E27" s="42" t="str">
        <f>IF($D27="Total",SUM($E$3:$E26),
VLOOKUP($D27,VAL!$E:$Q,COLUMNS(VAL!$E:F),0))</f>
        <v/>
      </c>
      <c r="F27" s="42" t="str">
        <f>IF($D27="Total",SUM($F$3:$F26),
VLOOKUP($D27,VAL!$E:$Q,COLUMNS(VAL!$E:G),0))</f>
        <v/>
      </c>
      <c r="G27" s="29" t="str">
        <f t="shared" si="0"/>
        <v/>
      </c>
      <c r="I27" s="42" t="str">
        <f>IF($D27="Total",SUM($I$3:$I26),
VLOOKUP($D27,VAL!$E:$Q,COLUMNS(VAL!$E:I),0))</f>
        <v/>
      </c>
      <c r="J27" s="42" t="str">
        <f>IF($D27="Total",SUM($J$3:$J26),
VLOOKUP($D27,VAL!$E:$Q,COLUMNS(VAL!$E:J),0))</f>
        <v/>
      </c>
      <c r="K27" s="29" t="str">
        <f t="shared" si="1"/>
        <v/>
      </c>
      <c r="M27" s="42" t="str">
        <f>IF($D27="Total",SUM($M$3:$M26),
VLOOKUP($D27,VAL!$E:$Q,COLUMNS(VAL!$E:L),0))</f>
        <v/>
      </c>
      <c r="N27" s="42" t="str">
        <f>IF($D27="Total",SUM($N$3:$N26),
VLOOKUP($D27,VAL!$E:$Q,COLUMNS(VAL!$E:M),0))</f>
        <v/>
      </c>
      <c r="O27" s="29" t="str">
        <f t="shared" si="2"/>
        <v/>
      </c>
      <c r="Q27" s="42" t="str">
        <f>IF($D27="Total",SUM($Q$3:$Q26),
VLOOKUP($D27,VAL!$E:$Q,COLUMNS(VAL!$E:O),0))</f>
        <v/>
      </c>
      <c r="R27" s="42" t="str">
        <f>IF($D27="Total",SUM($R$3:$R26),
VLOOKUP($D27,VAL!$E:$Q,COLUMNS(VAL!$E:P),0))</f>
        <v/>
      </c>
      <c r="S27" s="29" t="str">
        <f t="shared" si="3"/>
        <v/>
      </c>
      <c r="T27" s="24">
        <v>24</v>
      </c>
      <c r="U27" s="30" t="str">
        <f>IFERROR(_xlfn.RANK.EQ(Q27,$Q$4:$Q$17,0)+COUNTIF($Q$4:Q27,Q27)-1,"")</f>
        <v/>
      </c>
    </row>
    <row r="28" spans="4:22" x14ac:dyDescent="0.35">
      <c r="D28" s="19" t="str">
        <f>IFERROR(
IF(OR($D27="Total",$D27=""),"",
IF(VAL!$E27="","Total",
IF($B$9="Current Week",INDEX(VAL!$E:$E,MATCH('Sales Value'!$T28,VAL!$A:$A,0)),
IF($B$9="4 weeks",INDEX(VAL!$E:$E,MATCH('Sales Value'!$T28,VAL!$B:$B,0)),
IF($B$9="13 weeks",INDEX(VAL!$E:$E,MATCH('Sales Value'!$T28,VAL!$C:$C,0)),
IF($B$9="12 months",INDEX(VAL!$E:$E,MATCH('Sales Value'!$T28,VAL!$D:$D,0)),
"")))))),
"")</f>
        <v/>
      </c>
      <c r="E28" s="42" t="str">
        <f>IF($D28="Total",SUM($E$3:$E27),
VLOOKUP($D28,VAL!$E:$Q,COLUMNS(VAL!$E:F),0))</f>
        <v/>
      </c>
      <c r="F28" s="42" t="str">
        <f>IF($D28="Total",SUM($F$3:$F27),
VLOOKUP($D28,VAL!$E:$Q,COLUMNS(VAL!$E:G),0))</f>
        <v/>
      </c>
      <c r="G28" s="29" t="str">
        <f t="shared" si="0"/>
        <v/>
      </c>
      <c r="I28" s="42" t="str">
        <f>IF($D28="Total",SUM($I$3:$I27),
VLOOKUP($D28,VAL!$E:$Q,COLUMNS(VAL!$E:I),0))</f>
        <v/>
      </c>
      <c r="J28" s="42" t="str">
        <f>IF($D28="Total",SUM($J$3:$J27),
VLOOKUP($D28,VAL!$E:$Q,COLUMNS(VAL!$E:J),0))</f>
        <v/>
      </c>
      <c r="K28" s="29" t="str">
        <f t="shared" si="1"/>
        <v/>
      </c>
      <c r="M28" s="42" t="str">
        <f>IF($D28="Total",SUM($M$3:$M27),
VLOOKUP($D28,VAL!$E:$Q,COLUMNS(VAL!$E:L),0))</f>
        <v/>
      </c>
      <c r="N28" s="42" t="str">
        <f>IF($D28="Total",SUM($N$3:$N27),
VLOOKUP($D28,VAL!$E:$Q,COLUMNS(VAL!$E:M),0))</f>
        <v/>
      </c>
      <c r="O28" s="29" t="str">
        <f t="shared" si="2"/>
        <v/>
      </c>
      <c r="Q28" s="42" t="str">
        <f>IF($D28="Total",SUM($Q$3:$Q27),
VLOOKUP($D28,VAL!$E:$Q,COLUMNS(VAL!$E:O),0))</f>
        <v/>
      </c>
      <c r="R28" s="42" t="str">
        <f>IF($D28="Total",SUM($R$3:$R27),
VLOOKUP($D28,VAL!$E:$Q,COLUMNS(VAL!$E:P),0))</f>
        <v/>
      </c>
      <c r="S28" s="29" t="str">
        <f t="shared" si="3"/>
        <v/>
      </c>
      <c r="T28" s="24">
        <v>25</v>
      </c>
      <c r="U28" s="30" t="str">
        <f>IFERROR(_xlfn.RANK.EQ(Q28,$Q$4:$Q$17,0)+COUNTIF($Q$4:Q28,Q28)-1,"")</f>
        <v/>
      </c>
    </row>
    <row r="29" spans="4:22" x14ac:dyDescent="0.35">
      <c r="D29" s="19" t="str">
        <f>IFERROR(
IF(OR($D28="Total",$D28=""),"",
IF(VAL!$E28="","Total",
IF($B$9="Current Week",INDEX(VAL!$E:$E,MATCH('Sales Value'!$T29,VAL!$A:$A,0)),
IF($B$9="4 weeks",INDEX(VAL!$E:$E,MATCH('Sales Value'!$T29,VAL!$B:$B,0)),
IF($B$9="13 weeks",INDEX(VAL!$E:$E,MATCH('Sales Value'!$T29,VAL!$C:$C,0)),
IF($B$9="12 months",INDEX(VAL!$E:$E,MATCH('Sales Value'!$T29,VAL!$D:$D,0)),
"")))))),
"")</f>
        <v/>
      </c>
      <c r="E29" s="42" t="str">
        <f>IF($D29="Total",SUM($E$3:$E28),
VLOOKUP($D29,VAL!$E:$Q,COLUMNS(VAL!$E:F),0))</f>
        <v/>
      </c>
      <c r="F29" s="42" t="str">
        <f>IF($D29="Total",SUM($F$3:$F28),
VLOOKUP($D29,VAL!$E:$Q,COLUMNS(VAL!$E:G),0))</f>
        <v/>
      </c>
      <c r="G29" s="29" t="str">
        <f t="shared" si="0"/>
        <v/>
      </c>
      <c r="I29" s="42" t="str">
        <f>IF($D29="Total",SUM($I$3:$I28),
VLOOKUP($D29,VAL!$E:$Q,COLUMNS(VAL!$E:I),0))</f>
        <v/>
      </c>
      <c r="J29" s="42" t="str">
        <f>IF($D29="Total",SUM($J$3:$J28),
VLOOKUP($D29,VAL!$E:$Q,COLUMNS(VAL!$E:J),0))</f>
        <v/>
      </c>
      <c r="K29" s="29" t="str">
        <f t="shared" si="1"/>
        <v/>
      </c>
      <c r="M29" s="42" t="str">
        <f>IF($D29="Total",SUM($M$3:$M28),
VLOOKUP($D29,VAL!$E:$Q,COLUMNS(VAL!$E:L),0))</f>
        <v/>
      </c>
      <c r="N29" s="42" t="str">
        <f>IF($D29="Total",SUM($N$3:$N28),
VLOOKUP($D29,VAL!$E:$Q,COLUMNS(VAL!$E:M),0))</f>
        <v/>
      </c>
      <c r="O29" s="29" t="str">
        <f t="shared" si="2"/>
        <v/>
      </c>
      <c r="Q29" s="42" t="str">
        <f>IF($D29="Total",SUM($Q$3:$Q28),
VLOOKUP($D29,VAL!$E:$Q,COLUMNS(VAL!$E:O),0))</f>
        <v/>
      </c>
      <c r="R29" s="42" t="str">
        <f>IF($D29="Total",SUM($R$3:$R28),
VLOOKUP($D29,VAL!$E:$Q,COLUMNS(VAL!$E:P),0))</f>
        <v/>
      </c>
      <c r="S29" s="29" t="str">
        <f t="shared" si="3"/>
        <v/>
      </c>
      <c r="T29" s="24">
        <v>26</v>
      </c>
      <c r="U29" s="30" t="str">
        <f>IFERROR(_xlfn.RANK.EQ(Q29,$Q$4:$Q$17,0)+COUNTIF($Q$4:Q29,Q29)-1,"")</f>
        <v/>
      </c>
    </row>
    <row r="30" spans="4:22" x14ac:dyDescent="0.35">
      <c r="D30" s="19" t="str">
        <f>IFERROR(
IF(OR($D29="Total",$D29=""),"",
IF(VAL!$E29="","Total",
IF($B$9="Current Week",INDEX(VAL!$E:$E,MATCH('Sales Value'!$T30,VAL!$A:$A,0)),
IF($B$9="4 weeks",INDEX(VAL!$E:$E,MATCH('Sales Value'!$T30,VAL!$B:$B,0)),
IF($B$9="13 weeks",INDEX(VAL!$E:$E,MATCH('Sales Value'!$T30,VAL!$C:$C,0)),
IF($B$9="12 months",INDEX(VAL!$E:$E,MATCH('Sales Value'!$T30,VAL!$D:$D,0)),
"")))))),
"")</f>
        <v/>
      </c>
      <c r="E30" s="42" t="str">
        <f>IF($D30="Total",SUM($E$3:$E29),
VLOOKUP($D30,VAL!$E:$Q,COLUMNS(VAL!$E:F),0))</f>
        <v/>
      </c>
      <c r="F30" s="42" t="str">
        <f>IF($D30="Total",SUM($F$3:$F29),
VLOOKUP($D30,VAL!$E:$Q,COLUMNS(VAL!$E:G),0))</f>
        <v/>
      </c>
      <c r="G30" s="29" t="str">
        <f t="shared" si="0"/>
        <v/>
      </c>
      <c r="I30" s="42" t="str">
        <f>IF($D30="Total",SUM($I$3:$I29),
VLOOKUP($D30,VAL!$E:$Q,COLUMNS(VAL!$E:I),0))</f>
        <v/>
      </c>
      <c r="J30" s="42" t="str">
        <f>IF($D30="Total",SUM($J$3:$J29),
VLOOKUP($D30,VAL!$E:$Q,COLUMNS(VAL!$E:J),0))</f>
        <v/>
      </c>
      <c r="K30" s="29" t="str">
        <f t="shared" si="1"/>
        <v/>
      </c>
      <c r="M30" s="42" t="str">
        <f>IF($D30="Total",SUM($M$3:$M29),
VLOOKUP($D30,VAL!$E:$Q,COLUMNS(VAL!$E:L),0))</f>
        <v/>
      </c>
      <c r="N30" s="42" t="str">
        <f>IF($D30="Total",SUM($N$3:$N29),
VLOOKUP($D30,VAL!$E:$Q,COLUMNS(VAL!$E:M),0))</f>
        <v/>
      </c>
      <c r="O30" s="29" t="str">
        <f t="shared" si="2"/>
        <v/>
      </c>
      <c r="Q30" s="42" t="str">
        <f>IF($D30="Total",SUM($Q$3:$Q29),
VLOOKUP($D30,VAL!$E:$Q,COLUMNS(VAL!$E:O),0))</f>
        <v/>
      </c>
      <c r="R30" s="42" t="str">
        <f>IF($D30="Total",SUM($R$3:$R29),
VLOOKUP($D30,VAL!$E:$Q,COLUMNS(VAL!$E:P),0))</f>
        <v/>
      </c>
      <c r="S30" s="29" t="str">
        <f t="shared" si="3"/>
        <v/>
      </c>
      <c r="T30" s="24">
        <v>27</v>
      </c>
      <c r="U30" s="30" t="str">
        <f>IFERROR(_xlfn.RANK.EQ(Q30,$Q$4:$Q$17,0)+COUNTIF($Q$4:Q30,Q30)-1,"")</f>
        <v/>
      </c>
    </row>
    <row r="31" spans="4:22" x14ac:dyDescent="0.35">
      <c r="D31" s="19" t="str">
        <f>IFERROR(
IF(OR($D30="Total",$D30=""),"",
IF(VAL!$E30="","Total",
IF($B$9="Current Week",INDEX(VAL!$E:$E,MATCH('Sales Value'!$T31,VAL!$A:$A,0)),
IF($B$9="4 weeks",INDEX(VAL!$E:$E,MATCH('Sales Value'!$T31,VAL!$B:$B,0)),
IF($B$9="13 weeks",INDEX(VAL!$E:$E,MATCH('Sales Value'!$T31,VAL!$C:$C,0)),
IF($B$9="12 months",INDEX(VAL!$E:$E,MATCH('Sales Value'!$T31,VAL!$D:$D,0)),
"")))))),
"")</f>
        <v/>
      </c>
      <c r="E31" s="42" t="str">
        <f>IF($D31="Total",SUM($E$3:$E30),
VLOOKUP($D31,VAL!$E:$Q,COLUMNS(VAL!$E:F),0))</f>
        <v/>
      </c>
      <c r="F31" s="42" t="str">
        <f>IF($D31="Total",SUM($F$3:$F30),
VLOOKUP($D31,VAL!$E:$Q,COLUMNS(VAL!$E:G),0))</f>
        <v/>
      </c>
      <c r="G31" s="29" t="str">
        <f t="shared" si="0"/>
        <v/>
      </c>
      <c r="I31" s="42" t="str">
        <f>IF($D31="Total",SUM($I$3:$I30),
VLOOKUP($D31,VAL!$E:$Q,COLUMNS(VAL!$E:I),0))</f>
        <v/>
      </c>
      <c r="J31" s="42" t="str">
        <f>IF($D31="Total",SUM($J$3:$J30),
VLOOKUP($D31,VAL!$E:$Q,COLUMNS(VAL!$E:J),0))</f>
        <v/>
      </c>
      <c r="K31" s="29" t="str">
        <f t="shared" si="1"/>
        <v/>
      </c>
      <c r="M31" s="42" t="str">
        <f>IF($D31="Total",SUM($M$3:$M30),
VLOOKUP($D31,VAL!$E:$Q,COLUMNS(VAL!$E:L),0))</f>
        <v/>
      </c>
      <c r="N31" s="42" t="str">
        <f>IF($D31="Total",SUM($N$3:$N30),
VLOOKUP($D31,VAL!$E:$Q,COLUMNS(VAL!$E:M),0))</f>
        <v/>
      </c>
      <c r="O31" s="29" t="str">
        <f t="shared" si="2"/>
        <v/>
      </c>
      <c r="Q31" s="42" t="str">
        <f>IF($D31="Total",SUM($Q$3:$Q30),
VLOOKUP($D31,VAL!$E:$Q,COLUMNS(VAL!$E:O),0))</f>
        <v/>
      </c>
      <c r="R31" s="42" t="str">
        <f>IF($D31="Total",SUM($R$3:$R30),
VLOOKUP($D31,VAL!$E:$Q,COLUMNS(VAL!$E:P),0))</f>
        <v/>
      </c>
      <c r="S31" s="29" t="str">
        <f t="shared" si="3"/>
        <v/>
      </c>
      <c r="T31" s="24">
        <v>28</v>
      </c>
      <c r="U31" s="30" t="str">
        <f>IFERROR(_xlfn.RANK.EQ(Q31,$Q$4:$Q$17,0)+COUNTIF($Q$4:Q31,Q31)-1,"")</f>
        <v/>
      </c>
    </row>
    <row r="32" spans="4:22" x14ac:dyDescent="0.35">
      <c r="D32" s="19" t="str">
        <f>IFERROR(
IF(OR($D31="Total",$D31=""),"",
IF(VAL!$E31="","Total",
IF($B$9="Current Week",INDEX(VAL!$E:$E,MATCH('Sales Value'!$T32,VAL!$A:$A,0)),
IF($B$9="4 weeks",INDEX(VAL!$E:$E,MATCH('Sales Value'!$T32,VAL!$B:$B,0)),
IF($B$9="13 weeks",INDEX(VAL!$E:$E,MATCH('Sales Value'!$T32,VAL!$C:$C,0)),
IF($B$9="12 months",INDEX(VAL!$E:$E,MATCH('Sales Value'!$T32,VAL!$D:$D,0)),
"")))))),
"")</f>
        <v/>
      </c>
      <c r="E32" s="42" t="str">
        <f>IF($D32="Total",SUM($E$3:$E31),
VLOOKUP($D32,VAL!$E:$Q,COLUMNS(VAL!$E:F),0))</f>
        <v/>
      </c>
      <c r="F32" s="42" t="str">
        <f>IF($D32="Total",SUM($F$3:$F31),
VLOOKUP($D32,VAL!$E:$Q,COLUMNS(VAL!$E:G),0))</f>
        <v/>
      </c>
      <c r="G32" s="29" t="str">
        <f t="shared" si="0"/>
        <v/>
      </c>
      <c r="I32" s="42" t="str">
        <f>IF($D32="Total",SUM($I$3:$I31),
VLOOKUP($D32,VAL!$E:$Q,COLUMNS(VAL!$E:I),0))</f>
        <v/>
      </c>
      <c r="J32" s="42" t="str">
        <f>IF($D32="Total",SUM($J$3:$J31),
VLOOKUP($D32,VAL!$E:$Q,COLUMNS(VAL!$E:J),0))</f>
        <v/>
      </c>
      <c r="K32" s="29" t="str">
        <f t="shared" si="1"/>
        <v/>
      </c>
      <c r="M32" s="42" t="str">
        <f>IF($D32="Total",SUM($M$3:$M31),
VLOOKUP($D32,VAL!$E:$Q,COLUMNS(VAL!$E:L),0))</f>
        <v/>
      </c>
      <c r="N32" s="42" t="str">
        <f>IF($D32="Total",SUM($N$3:$N31),
VLOOKUP($D32,VAL!$E:$Q,COLUMNS(VAL!$E:M),0))</f>
        <v/>
      </c>
      <c r="O32" s="29" t="str">
        <f t="shared" si="2"/>
        <v/>
      </c>
      <c r="Q32" s="42" t="str">
        <f>IF($D32="Total",SUM($Q$3:$Q31),
VLOOKUP($D32,VAL!$E:$Q,COLUMNS(VAL!$E:O),0))</f>
        <v/>
      </c>
      <c r="R32" s="42" t="str">
        <f>IF($D32="Total",SUM($R$3:$R31),
VLOOKUP($D32,VAL!$E:$Q,COLUMNS(VAL!$E:P),0))</f>
        <v/>
      </c>
      <c r="S32" s="29" t="str">
        <f t="shared" si="3"/>
        <v/>
      </c>
      <c r="T32" s="24">
        <v>29</v>
      </c>
      <c r="U32" s="30" t="str">
        <f>IFERROR(_xlfn.RANK.EQ(Q32,$Q$4:$Q$17,0)+COUNTIF($Q$4:Q32,Q32)-1,"")</f>
        <v/>
      </c>
    </row>
    <row r="33" spans="4:21" x14ac:dyDescent="0.35">
      <c r="D33" s="19" t="str">
        <f>IFERROR(
IF(OR($D32="Total",$D32=""),"",
IF(VAL!$E32="","Total",
IF($B$9="Current Week",INDEX(VAL!$E:$E,MATCH('Sales Value'!$T33,VAL!$A:$A,0)),
IF($B$9="4 weeks",INDEX(VAL!$E:$E,MATCH('Sales Value'!$T33,VAL!$B:$B,0)),
IF($B$9="13 weeks",INDEX(VAL!$E:$E,MATCH('Sales Value'!$T33,VAL!$C:$C,0)),
IF($B$9="12 months",INDEX(VAL!$E:$E,MATCH('Sales Value'!$T33,VAL!$D:$D,0)),
"")))))),
"")</f>
        <v/>
      </c>
      <c r="E33" s="42" t="str">
        <f>IF($D33="Total",SUM($E$3:$E32),
VLOOKUP($D33,VAL!$E:$Q,COLUMNS(VAL!$E:F),0))</f>
        <v/>
      </c>
      <c r="F33" s="42" t="str">
        <f>IF($D33="Total",SUM($F$3:$F32),
VLOOKUP($D33,VAL!$E:$Q,COLUMNS(VAL!$E:G),0))</f>
        <v/>
      </c>
      <c r="G33" s="29" t="str">
        <f t="shared" si="0"/>
        <v/>
      </c>
      <c r="I33" s="42" t="str">
        <f>IF($D33="Total",SUM($I$3:$I32),
VLOOKUP($D33,VAL!$E:$Q,COLUMNS(VAL!$E:I),0))</f>
        <v/>
      </c>
      <c r="J33" s="42" t="str">
        <f>IF($D33="Total",SUM($J$3:$J32),
VLOOKUP($D33,VAL!$E:$Q,COLUMNS(VAL!$E:J),0))</f>
        <v/>
      </c>
      <c r="K33" s="29" t="str">
        <f t="shared" si="1"/>
        <v/>
      </c>
      <c r="M33" s="42" t="str">
        <f>IF($D33="Total",SUM($M$3:$M32),
VLOOKUP($D33,VAL!$E:$Q,COLUMNS(VAL!$E:L),0))</f>
        <v/>
      </c>
      <c r="N33" s="42" t="str">
        <f>IF($D33="Total",SUM($N$3:$N32),
VLOOKUP($D33,VAL!$E:$Q,COLUMNS(VAL!$E:M),0))</f>
        <v/>
      </c>
      <c r="O33" s="29" t="str">
        <f t="shared" si="2"/>
        <v/>
      </c>
      <c r="Q33" s="42" t="str">
        <f>IF($D33="Total",SUM($Q$3:$Q32),
VLOOKUP($D33,VAL!$E:$Q,COLUMNS(VAL!$E:O),0))</f>
        <v/>
      </c>
      <c r="R33" s="42" t="str">
        <f>IF($D33="Total",SUM($R$3:$R32),
VLOOKUP($D33,VAL!$E:$Q,COLUMNS(VAL!$E:P),0))</f>
        <v/>
      </c>
      <c r="S33" s="29" t="str">
        <f t="shared" si="3"/>
        <v/>
      </c>
      <c r="T33" s="24">
        <v>30</v>
      </c>
      <c r="U33" s="30" t="str">
        <f>IFERROR(_xlfn.RANK.EQ(Q33,$Q$4:$Q$17,0)+COUNTIF($Q$4:Q33,Q33)-1,"")</f>
        <v/>
      </c>
    </row>
    <row r="34" spans="4:21" x14ac:dyDescent="0.35">
      <c r="D34" s="19" t="str">
        <f>IFERROR(
IF(OR($D33="Total",$D33=""),"",
IF(VAL!$E33="","Total",
IF($B$9="Current Week",INDEX(VAL!$E:$E,MATCH('Sales Value'!$T34,VAL!$A:$A,0)),
IF($B$9="4 weeks",INDEX(VAL!$E:$E,MATCH('Sales Value'!$T34,VAL!$B:$B,0)),
IF($B$9="13 weeks",INDEX(VAL!$E:$E,MATCH('Sales Value'!$T34,VAL!$C:$C,0)),
IF($B$9="12 months",INDEX(VAL!$E:$E,MATCH('Sales Value'!$T34,VAL!$D:$D,0)),
"")))))),
"")</f>
        <v/>
      </c>
      <c r="E34" s="42" t="str">
        <f>IF($D34="Total",SUM($E$3:$E33),
VLOOKUP($D34,VAL!$E:$Q,COLUMNS(VAL!$E:F),0))</f>
        <v/>
      </c>
      <c r="F34" s="42" t="str">
        <f>IF($D34="Total",SUM($F$3:$F33),
VLOOKUP($D34,VAL!$E:$Q,COLUMNS(VAL!$E:G),0))</f>
        <v/>
      </c>
      <c r="G34" s="29" t="str">
        <f t="shared" si="0"/>
        <v/>
      </c>
      <c r="I34" s="42" t="str">
        <f>IF($D34="Total",SUM($I$3:$I33),
VLOOKUP($D34,VAL!$E:$Q,COLUMNS(VAL!$E:I),0))</f>
        <v/>
      </c>
      <c r="J34" s="42" t="str">
        <f>IF($D34="Total",SUM($J$3:$J33),
VLOOKUP($D34,VAL!$E:$Q,COLUMNS(VAL!$E:J),0))</f>
        <v/>
      </c>
      <c r="K34" s="29" t="str">
        <f t="shared" si="1"/>
        <v/>
      </c>
      <c r="M34" s="42" t="str">
        <f>IF($D34="Total",SUM($M$3:$M33),
VLOOKUP($D34,VAL!$E:$Q,COLUMNS(VAL!$E:L),0))</f>
        <v/>
      </c>
      <c r="N34" s="42" t="str">
        <f>IF($D34="Total",SUM($N$3:$N33),
VLOOKUP($D34,VAL!$E:$Q,COLUMNS(VAL!$E:M),0))</f>
        <v/>
      </c>
      <c r="O34" s="29" t="str">
        <f t="shared" si="2"/>
        <v/>
      </c>
      <c r="Q34" s="42" t="str">
        <f>IF($D34="Total",SUM($Q$3:$Q33),
VLOOKUP($D34,VAL!$E:$Q,COLUMNS(VAL!$E:O),0))</f>
        <v/>
      </c>
      <c r="R34" s="42" t="str">
        <f>IF($D34="Total",SUM($R$3:$R33),
VLOOKUP($D34,VAL!$E:$Q,COLUMNS(VAL!$E:P),0))</f>
        <v/>
      </c>
      <c r="S34" s="29" t="str">
        <f t="shared" si="3"/>
        <v/>
      </c>
      <c r="T34" s="24">
        <v>31</v>
      </c>
      <c r="U34" s="30" t="str">
        <f>IFERROR(_xlfn.RANK.EQ(Q34,$Q$4:$Q$17,0)+COUNTIF($Q$4:Q34,Q34)-1,"")</f>
        <v/>
      </c>
    </row>
    <row r="35" spans="4:21" x14ac:dyDescent="0.35">
      <c r="D35" s="19" t="str">
        <f>IFERROR(
IF(OR($D34="Total",$D34=""),"",
IF(VAL!$E34="","Total",
IF($B$9="Current Week",INDEX(VAL!$E:$E,MATCH('Sales Value'!$T35,VAL!$A:$A,0)),
IF($B$9="4 weeks",INDEX(VAL!$E:$E,MATCH('Sales Value'!$T35,VAL!$B:$B,0)),
IF($B$9="13 weeks",INDEX(VAL!$E:$E,MATCH('Sales Value'!$T35,VAL!$C:$C,0)),
IF($B$9="12 months",INDEX(VAL!$E:$E,MATCH('Sales Value'!$T35,VAL!$D:$D,0)),
"")))))),
"")</f>
        <v/>
      </c>
      <c r="E35" s="42" t="str">
        <f>IF($D35="Total",SUM($E$3:$E34),
VLOOKUP($D35,VAL!$E:$Q,COLUMNS(VAL!$E:F),0))</f>
        <v/>
      </c>
      <c r="F35" s="42" t="str">
        <f>IF($D35="Total",SUM($F$3:$F34),
VLOOKUP($D35,VAL!$E:$Q,COLUMNS(VAL!$E:G),0))</f>
        <v/>
      </c>
      <c r="G35" s="29" t="str">
        <f t="shared" si="0"/>
        <v/>
      </c>
      <c r="I35" s="42" t="str">
        <f>IF($D35="Total",SUM($I$3:$I34),
VLOOKUP($D35,VAL!$E:$Q,COLUMNS(VAL!$E:I),0))</f>
        <v/>
      </c>
      <c r="J35" s="42" t="str">
        <f>IF($D35="Total",SUM($J$3:$J34),
VLOOKUP($D35,VAL!$E:$Q,COLUMNS(VAL!$E:J),0))</f>
        <v/>
      </c>
      <c r="K35" s="29" t="str">
        <f t="shared" si="1"/>
        <v/>
      </c>
      <c r="M35" s="42" t="str">
        <f>IF($D35="Total",SUM($M$3:$M34),
VLOOKUP($D35,VAL!$E:$Q,COLUMNS(VAL!$E:L),0))</f>
        <v/>
      </c>
      <c r="N35" s="42" t="str">
        <f>IF($D35="Total",SUM($N$3:$N34),
VLOOKUP($D35,VAL!$E:$Q,COLUMNS(VAL!$E:M),0))</f>
        <v/>
      </c>
      <c r="O35" s="29" t="str">
        <f t="shared" si="2"/>
        <v/>
      </c>
      <c r="Q35" s="42" t="str">
        <f>IF($D35="Total",SUM($Q$3:$Q34),
VLOOKUP($D35,VAL!$E:$Q,COLUMNS(VAL!$E:O),0))</f>
        <v/>
      </c>
      <c r="R35" s="42" t="str">
        <f>IF($D35="Total",SUM($R$3:$R34),
VLOOKUP($D35,VAL!$E:$Q,COLUMNS(VAL!$E:P),0))</f>
        <v/>
      </c>
      <c r="S35" s="29" t="str">
        <f t="shared" si="3"/>
        <v/>
      </c>
      <c r="T35" s="24">
        <v>32</v>
      </c>
      <c r="U35" s="30" t="str">
        <f>IFERROR(_xlfn.RANK.EQ(Q35,$Q$4:$Q$17,0)+COUNTIF($Q$4:Q35,Q35)-1,"")</f>
        <v/>
      </c>
    </row>
    <row r="36" spans="4:21" x14ac:dyDescent="0.35">
      <c r="D36" s="19" t="str">
        <f>IFERROR(
IF(OR($D35="Total",$D35=""),"",
IF(VAL!$E35="","Total",
IF($B$9="Current Week",INDEX(VAL!$E:$E,MATCH('Sales Value'!$T36,VAL!$A:$A,0)),
IF($B$9="4 weeks",INDEX(VAL!$E:$E,MATCH('Sales Value'!$T36,VAL!$B:$B,0)),
IF($B$9="13 weeks",INDEX(VAL!$E:$E,MATCH('Sales Value'!$T36,VAL!$C:$C,0)),
IF($B$9="12 months",INDEX(VAL!$E:$E,MATCH('Sales Value'!$T36,VAL!$D:$D,0)),
"")))))),
"")</f>
        <v/>
      </c>
      <c r="E36" s="42" t="str">
        <f>IF($D36="Total",SUM($E$3:$E35),
VLOOKUP($D36,VAL!$E:$Q,COLUMNS(VAL!$E:F),0))</f>
        <v/>
      </c>
      <c r="F36" s="42" t="str">
        <f>IF($D36="Total",SUM($F$3:$F35),
VLOOKUP($D36,VAL!$E:$Q,COLUMNS(VAL!$E:G),0))</f>
        <v/>
      </c>
      <c r="G36" s="29" t="str">
        <f t="shared" si="0"/>
        <v/>
      </c>
      <c r="I36" s="42" t="str">
        <f>IF($D36="Total",SUM($I$3:$I35),
VLOOKUP($D36,VAL!$E:$Q,COLUMNS(VAL!$E:I),0))</f>
        <v/>
      </c>
      <c r="J36" s="42" t="str">
        <f>IF($D36="Total",SUM($J$3:$J35),
VLOOKUP($D36,VAL!$E:$Q,COLUMNS(VAL!$E:J),0))</f>
        <v/>
      </c>
      <c r="K36" s="29" t="str">
        <f t="shared" si="1"/>
        <v/>
      </c>
      <c r="M36" s="42" t="str">
        <f>IF($D36="Total",SUM($M$3:$M35),
VLOOKUP($D36,VAL!$E:$Q,COLUMNS(VAL!$E:L),0))</f>
        <v/>
      </c>
      <c r="N36" s="42" t="str">
        <f>IF($D36="Total",SUM($N$3:$N35),
VLOOKUP($D36,VAL!$E:$Q,COLUMNS(VAL!$E:M),0))</f>
        <v/>
      </c>
      <c r="O36" s="29" t="str">
        <f t="shared" si="2"/>
        <v/>
      </c>
      <c r="Q36" s="42" t="str">
        <f>IF($D36="Total",SUM($Q$3:$Q35),
VLOOKUP($D36,VAL!$E:$Q,COLUMNS(VAL!$E:O),0))</f>
        <v/>
      </c>
      <c r="R36" s="42" t="str">
        <f>IF($D36="Total",SUM($R$3:$R35),
VLOOKUP($D36,VAL!$E:$Q,COLUMNS(VAL!$E:P),0))</f>
        <v/>
      </c>
      <c r="S36" s="29" t="str">
        <f t="shared" si="3"/>
        <v/>
      </c>
      <c r="T36" s="24">
        <v>33</v>
      </c>
      <c r="U36" s="30" t="str">
        <f>IFERROR(_xlfn.RANK.EQ(Q36,$Q$4:$Q$17,0)+COUNTIF($Q$4:Q36,Q36)-1,"")</f>
        <v/>
      </c>
    </row>
    <row r="37" spans="4:21" x14ac:dyDescent="0.35">
      <c r="D37" s="19" t="str">
        <f>IFERROR(
IF(OR($D36="Total",$D36=""),"",
IF(VAL!$E36="","Total",
IF($B$9="Current Week",INDEX(VAL!$E:$E,MATCH('Sales Value'!$T37,VAL!$A:$A,0)),
IF($B$9="4 weeks",INDEX(VAL!$E:$E,MATCH('Sales Value'!$T37,VAL!$B:$B,0)),
IF($B$9="13 weeks",INDEX(VAL!$E:$E,MATCH('Sales Value'!$T37,VAL!$C:$C,0)),
IF($B$9="12 months",INDEX(VAL!$E:$E,MATCH('Sales Value'!$T37,VAL!$D:$D,0)),
"")))))),
"")</f>
        <v/>
      </c>
      <c r="E37" s="42" t="str">
        <f>IF($D37="Total",SUM($E$3:$E36),
VLOOKUP($D37,VAL!$E:$Q,COLUMNS(VAL!$E:F),0))</f>
        <v/>
      </c>
      <c r="F37" s="42" t="str">
        <f>IF($D37="Total",SUM($F$3:$F36),
VLOOKUP($D37,VAL!$E:$Q,COLUMNS(VAL!$E:G),0))</f>
        <v/>
      </c>
      <c r="G37" s="29" t="str">
        <f t="shared" si="0"/>
        <v/>
      </c>
      <c r="I37" s="42" t="str">
        <f>IF($D37="Total",SUM($I$3:$I36),
VLOOKUP($D37,VAL!$E:$Q,COLUMNS(VAL!$E:I),0))</f>
        <v/>
      </c>
      <c r="J37" s="42" t="str">
        <f>IF($D37="Total",SUM($J$3:$J36),
VLOOKUP($D37,VAL!$E:$Q,COLUMNS(VAL!$E:J),0))</f>
        <v/>
      </c>
      <c r="K37" s="29" t="str">
        <f t="shared" si="1"/>
        <v/>
      </c>
      <c r="M37" s="42" t="str">
        <f>IF($D37="Total",SUM($M$3:$M36),
VLOOKUP($D37,VAL!$E:$Q,COLUMNS(VAL!$E:L),0))</f>
        <v/>
      </c>
      <c r="N37" s="42" t="str">
        <f>IF($D37="Total",SUM($N$3:$N36),
VLOOKUP($D37,VAL!$E:$Q,COLUMNS(VAL!$E:M),0))</f>
        <v/>
      </c>
      <c r="O37" s="29" t="str">
        <f t="shared" si="2"/>
        <v/>
      </c>
      <c r="Q37" s="42" t="str">
        <f>IF($D37="Total",SUM($Q$3:$Q36),
VLOOKUP($D37,VAL!$E:$Q,COLUMNS(VAL!$E:O),0))</f>
        <v/>
      </c>
      <c r="R37" s="42" t="str">
        <f>IF($D37="Total",SUM($R$3:$R36),
VLOOKUP($D37,VAL!$E:$Q,COLUMNS(VAL!$E:P),0))</f>
        <v/>
      </c>
      <c r="S37" s="29" t="str">
        <f t="shared" si="3"/>
        <v/>
      </c>
      <c r="T37" s="24">
        <v>34</v>
      </c>
      <c r="U37" s="30" t="str">
        <f>IFERROR(_xlfn.RANK.EQ(Q37,$Q$4:$Q$17,0)+COUNTIF($Q$4:Q37,Q37)-1,"")</f>
        <v/>
      </c>
    </row>
    <row r="38" spans="4:21" x14ac:dyDescent="0.35">
      <c r="D38" s="19" t="str">
        <f>IFERROR(
IF(OR($D37="Total",$D37=""),"",
IF(VAL!$E37="","Total",
IF($B$9="Current Week",INDEX(VAL!$E:$E,MATCH('Sales Value'!$T38,VAL!$A:$A,0)),
IF($B$9="4 weeks",INDEX(VAL!$E:$E,MATCH('Sales Value'!$T38,VAL!$B:$B,0)),
IF($B$9="13 weeks",INDEX(VAL!$E:$E,MATCH('Sales Value'!$T38,VAL!$C:$C,0)),
IF($B$9="12 months",INDEX(VAL!$E:$E,MATCH('Sales Value'!$T38,VAL!$D:$D,0)),
"")))))),
"")</f>
        <v/>
      </c>
      <c r="E38" s="42" t="str">
        <f>IF($D38="Total",SUM($E$3:$E37),
VLOOKUP($D38,VAL!$E:$Q,COLUMNS(VAL!$E:F),0))</f>
        <v/>
      </c>
      <c r="F38" s="42" t="str">
        <f>IF($D38="Total",SUM($F$3:$F37),
VLOOKUP($D38,VAL!$E:$Q,COLUMNS(VAL!$E:G),0))</f>
        <v/>
      </c>
      <c r="G38" s="29" t="str">
        <f t="shared" si="0"/>
        <v/>
      </c>
      <c r="I38" s="42" t="str">
        <f>IF($D38="Total",SUM($I$3:$I37),
VLOOKUP($D38,VAL!$E:$Q,COLUMNS(VAL!$E:I),0))</f>
        <v/>
      </c>
      <c r="J38" s="42" t="str">
        <f>IF($D38="Total",SUM($J$3:$J37),
VLOOKUP($D38,VAL!$E:$Q,COLUMNS(VAL!$E:J),0))</f>
        <v/>
      </c>
      <c r="K38" s="29" t="str">
        <f t="shared" si="1"/>
        <v/>
      </c>
      <c r="M38" s="42" t="str">
        <f>IF($D38="Total",SUM($M$3:$M37),
VLOOKUP($D38,VAL!$E:$Q,COLUMNS(VAL!$E:L),0))</f>
        <v/>
      </c>
      <c r="N38" s="42" t="str">
        <f>IF($D38="Total",SUM($N$3:$N37),
VLOOKUP($D38,VAL!$E:$Q,COLUMNS(VAL!$E:M),0))</f>
        <v/>
      </c>
      <c r="O38" s="29" t="str">
        <f t="shared" si="2"/>
        <v/>
      </c>
      <c r="Q38" s="42" t="str">
        <f>IF($D38="Total",SUM($Q$3:$Q37),
VLOOKUP($D38,VAL!$E:$Q,COLUMNS(VAL!$E:O),0))</f>
        <v/>
      </c>
      <c r="R38" s="42" t="str">
        <f>IF($D38="Total",SUM($R$3:$R37),
VLOOKUP($D38,VAL!$E:$Q,COLUMNS(VAL!$E:P),0))</f>
        <v/>
      </c>
      <c r="S38" s="29" t="str">
        <f t="shared" si="3"/>
        <v/>
      </c>
      <c r="T38" s="24">
        <v>35</v>
      </c>
      <c r="U38" s="30" t="str">
        <f>IFERROR(_xlfn.RANK.EQ(Q38,$Q$4:$Q$17,0)+COUNTIF($Q$4:Q38,Q38)-1,"")</f>
        <v/>
      </c>
    </row>
    <row r="39" spans="4:21" x14ac:dyDescent="0.35">
      <c r="D39" s="19" t="str">
        <f>IFERROR(
IF(OR($D38="Total",$D38=""),"",
IF(VAL!$E38="","Total",
IF($B$9="Current Week",INDEX(VAL!$E:$E,MATCH('Sales Value'!$T39,VAL!$A:$A,0)),
IF($B$9="4 weeks",INDEX(VAL!$E:$E,MATCH('Sales Value'!$T39,VAL!$B:$B,0)),
IF($B$9="13 weeks",INDEX(VAL!$E:$E,MATCH('Sales Value'!$T39,VAL!$C:$C,0)),
IF($B$9="12 months",INDEX(VAL!$E:$E,MATCH('Sales Value'!$T39,VAL!$D:$D,0)),
"")))))),
"")</f>
        <v/>
      </c>
      <c r="E39" s="42" t="str">
        <f>IF($D39="Total",SUM($E$3:$E38),
VLOOKUP($D39,VAL!$E:$Q,COLUMNS(VAL!$E:F),0))</f>
        <v/>
      </c>
      <c r="F39" s="42" t="str">
        <f>IF($D39="Total",SUM($F$3:$F38),
VLOOKUP($D39,VAL!$E:$Q,COLUMNS(VAL!$E:G),0))</f>
        <v/>
      </c>
      <c r="G39" s="29" t="str">
        <f t="shared" si="0"/>
        <v/>
      </c>
      <c r="I39" s="42" t="str">
        <f>IF($D39="Total",SUM($I$3:$I38),
VLOOKUP($D39,VAL!$E:$Q,COLUMNS(VAL!$E:I),0))</f>
        <v/>
      </c>
      <c r="J39" s="42" t="str">
        <f>IF($D39="Total",SUM($J$3:$J38),
VLOOKUP($D39,VAL!$E:$Q,COLUMNS(VAL!$E:J),0))</f>
        <v/>
      </c>
      <c r="K39" s="29" t="str">
        <f t="shared" si="1"/>
        <v/>
      </c>
      <c r="M39" s="42" t="str">
        <f>IF($D39="Total",SUM($M$3:$M38),
VLOOKUP($D39,VAL!$E:$Q,COLUMNS(VAL!$E:L),0))</f>
        <v/>
      </c>
      <c r="N39" s="42" t="str">
        <f>IF($D39="Total",SUM($N$3:$N38),
VLOOKUP($D39,VAL!$E:$Q,COLUMNS(VAL!$E:M),0))</f>
        <v/>
      </c>
      <c r="O39" s="29" t="str">
        <f t="shared" si="2"/>
        <v/>
      </c>
      <c r="Q39" s="42" t="str">
        <f>IF($D39="Total",SUM($Q$3:$Q38),
VLOOKUP($D39,VAL!$E:$Q,COLUMNS(VAL!$E:O),0))</f>
        <v/>
      </c>
      <c r="R39" s="42" t="str">
        <f>IF($D39="Total",SUM($R$3:$R38),
VLOOKUP($D39,VAL!$E:$Q,COLUMNS(VAL!$E:P),0))</f>
        <v/>
      </c>
      <c r="S39" s="29" t="str">
        <f t="shared" si="3"/>
        <v/>
      </c>
      <c r="T39" s="24">
        <v>36</v>
      </c>
      <c r="U39" s="30" t="str">
        <f>IFERROR(_xlfn.RANK.EQ(Q39,$Q$4:$Q$17,0)+COUNTIF($Q$4:Q39,Q39)-1,"")</f>
        <v/>
      </c>
    </row>
    <row r="40" spans="4:21" x14ac:dyDescent="0.35">
      <c r="D40" s="19" t="str">
        <f>IFERROR(
IF(OR($D39="Total",$D39=""),"",
IF(VAL!$E39="","Total",
IF($B$9="Current Week",INDEX(VAL!$E:$E,MATCH('Sales Value'!$T40,VAL!$A:$A,0)),
IF($B$9="4 weeks",INDEX(VAL!$E:$E,MATCH('Sales Value'!$T40,VAL!$B:$B,0)),
IF($B$9="13 weeks",INDEX(VAL!$E:$E,MATCH('Sales Value'!$T40,VAL!$C:$C,0)),
IF($B$9="12 months",INDEX(VAL!$E:$E,MATCH('Sales Value'!$T40,VAL!$D:$D,0)),
"")))))),
"")</f>
        <v/>
      </c>
      <c r="E40" s="42" t="str">
        <f>IF($D40="Total",SUM($E$3:$E39),
VLOOKUP($D40,VAL!$E:$Q,COLUMNS(VAL!$E:F),0))</f>
        <v/>
      </c>
      <c r="F40" s="42" t="str">
        <f>IF($D40="Total",SUM($F$3:$F39),
VLOOKUP($D40,VAL!$E:$Q,COLUMNS(VAL!$E:G),0))</f>
        <v/>
      </c>
      <c r="G40" s="29" t="str">
        <f t="shared" si="0"/>
        <v/>
      </c>
      <c r="I40" s="42" t="str">
        <f>IF($D40="Total",SUM($I$3:$I39),
VLOOKUP($D40,VAL!$E:$Q,COLUMNS(VAL!$E:I),0))</f>
        <v/>
      </c>
      <c r="J40" s="42" t="str">
        <f>IF($D40="Total",SUM($J$3:$J39),
VLOOKUP($D40,VAL!$E:$Q,COLUMNS(VAL!$E:J),0))</f>
        <v/>
      </c>
      <c r="K40" s="29" t="str">
        <f t="shared" si="1"/>
        <v/>
      </c>
      <c r="M40" s="42" t="str">
        <f>IF($D40="Total",SUM($M$3:$M39),
VLOOKUP($D40,VAL!$E:$Q,COLUMNS(VAL!$E:L),0))</f>
        <v/>
      </c>
      <c r="N40" s="42" t="str">
        <f>IF($D40="Total",SUM($N$3:$N39),
VLOOKUP($D40,VAL!$E:$Q,COLUMNS(VAL!$E:M),0))</f>
        <v/>
      </c>
      <c r="O40" s="29" t="str">
        <f t="shared" si="2"/>
        <v/>
      </c>
      <c r="Q40" s="42" t="str">
        <f>IF($D40="Total",SUM($Q$3:$Q39),
VLOOKUP($D40,VAL!$E:$Q,COLUMNS(VAL!$E:O),0))</f>
        <v/>
      </c>
      <c r="R40" s="42" t="str">
        <f>IF($D40="Total",SUM($R$3:$R39),
VLOOKUP($D40,VAL!$E:$Q,COLUMNS(VAL!$E:P),0))</f>
        <v/>
      </c>
      <c r="S40" s="29" t="str">
        <f t="shared" si="3"/>
        <v/>
      </c>
      <c r="T40" s="24">
        <v>37</v>
      </c>
      <c r="U40" s="30" t="str">
        <f>IFERROR(_xlfn.RANK.EQ(Q40,$Q$4:$Q$17,0)+COUNTIF($Q$4:Q40,Q40)-1,"")</f>
        <v/>
      </c>
    </row>
    <row r="41" spans="4:21" x14ac:dyDescent="0.35">
      <c r="D41" s="19" t="str">
        <f>IFERROR(
IF(OR($D40="Total",$D40=""),"",
IF(VAL!$E40="","Total",
IF($B$9="Current Week",INDEX(VAL!$E:$E,MATCH('Sales Value'!$T41,VAL!$A:$A,0)),
IF($B$9="4 weeks",INDEX(VAL!$E:$E,MATCH('Sales Value'!$T41,VAL!$B:$B,0)),
IF($B$9="13 weeks",INDEX(VAL!$E:$E,MATCH('Sales Value'!$T41,VAL!$C:$C,0)),
IF($B$9="12 months",INDEX(VAL!$E:$E,MATCH('Sales Value'!$T41,VAL!$D:$D,0)),
"")))))),
"")</f>
        <v/>
      </c>
      <c r="E41" s="42" t="str">
        <f>IF($D41="Total",SUM($E$3:$E40),
VLOOKUP($D41,VAL!$E:$Q,COLUMNS(VAL!$E:F),0))</f>
        <v/>
      </c>
      <c r="F41" s="42" t="str">
        <f>IF($D41="Total",SUM($F$3:$F40),
VLOOKUP($D41,VAL!$E:$Q,COLUMNS(VAL!$E:G),0))</f>
        <v/>
      </c>
      <c r="G41" s="29" t="str">
        <f t="shared" si="0"/>
        <v/>
      </c>
      <c r="I41" s="42" t="str">
        <f>IF($D41="Total",SUM($I$3:$I40),
VLOOKUP($D41,VAL!$E:$Q,COLUMNS(VAL!$E:I),0))</f>
        <v/>
      </c>
      <c r="J41" s="42" t="str">
        <f>IF($D41="Total",SUM($J$3:$J40),
VLOOKUP($D41,VAL!$E:$Q,COLUMNS(VAL!$E:J),0))</f>
        <v/>
      </c>
      <c r="K41" s="29" t="str">
        <f t="shared" si="1"/>
        <v/>
      </c>
      <c r="M41" s="42" t="str">
        <f>IF($D41="Total",SUM($M$3:$M40),
VLOOKUP($D41,VAL!$E:$Q,COLUMNS(VAL!$E:L),0))</f>
        <v/>
      </c>
      <c r="N41" s="42" t="str">
        <f>IF($D41="Total",SUM($N$3:$N40),
VLOOKUP($D41,VAL!$E:$Q,COLUMNS(VAL!$E:M),0))</f>
        <v/>
      </c>
      <c r="O41" s="29" t="str">
        <f t="shared" si="2"/>
        <v/>
      </c>
      <c r="Q41" s="42" t="str">
        <f>IF($D41="Total",SUM($Q$3:$Q40),
VLOOKUP($D41,VAL!$E:$Q,COLUMNS(VAL!$E:O),0))</f>
        <v/>
      </c>
      <c r="R41" s="42" t="str">
        <f>IF($D41="Total",SUM($R$3:$R40),
VLOOKUP($D41,VAL!$E:$Q,COLUMNS(VAL!$E:P),0))</f>
        <v/>
      </c>
      <c r="S41" s="29" t="str">
        <f t="shared" si="3"/>
        <v/>
      </c>
      <c r="T41" s="24">
        <v>38</v>
      </c>
      <c r="U41" s="30" t="str">
        <f>IFERROR(_xlfn.RANK.EQ(Q41,$Q$4:$Q$17,0)+COUNTIF($Q$4:Q41,Q41)-1,"")</f>
        <v/>
      </c>
    </row>
    <row r="42" spans="4:21" x14ac:dyDescent="0.35">
      <c r="D42" s="19" t="str">
        <f>IFERROR(
IF(OR($D41="Total",$D41=""),"",
IF(VAL!$E41="","Total",
IF($B$9="Current Week",INDEX(VAL!$E:$E,MATCH('Sales Value'!$T42,VAL!$A:$A,0)),
IF($B$9="4 weeks",INDEX(VAL!$E:$E,MATCH('Sales Value'!$T42,VAL!$B:$B,0)),
IF($B$9="13 weeks",INDEX(VAL!$E:$E,MATCH('Sales Value'!$T42,VAL!$C:$C,0)),
IF($B$9="12 months",INDEX(VAL!$E:$E,MATCH('Sales Value'!$T42,VAL!$D:$D,0)),
"")))))),
"")</f>
        <v/>
      </c>
      <c r="E42" s="42" t="str">
        <f>IF($D42="Total",SUM($E$3:$E41),
VLOOKUP($D42,VAL!$E:$Q,COLUMNS(VAL!$E:F),0))</f>
        <v/>
      </c>
      <c r="F42" s="42" t="str">
        <f>IF($D42="Total",SUM($F$3:$F41),
VLOOKUP($D42,VAL!$E:$Q,COLUMNS(VAL!$E:G),0))</f>
        <v/>
      </c>
      <c r="G42" s="29" t="str">
        <f t="shared" si="0"/>
        <v/>
      </c>
      <c r="I42" s="42" t="str">
        <f>IF($D42="Total",SUM($I$3:$I41),
VLOOKUP($D42,VAL!$E:$Q,COLUMNS(VAL!$E:I),0))</f>
        <v/>
      </c>
      <c r="J42" s="42" t="str">
        <f>IF($D42="Total",SUM($J$3:$J41),
VLOOKUP($D42,VAL!$E:$Q,COLUMNS(VAL!$E:J),0))</f>
        <v/>
      </c>
      <c r="K42" s="29" t="str">
        <f t="shared" si="1"/>
        <v/>
      </c>
      <c r="M42" s="42" t="str">
        <f>IF($D42="Total",SUM($M$3:$M41),
VLOOKUP($D42,VAL!$E:$Q,COLUMNS(VAL!$E:L),0))</f>
        <v/>
      </c>
      <c r="N42" s="42" t="str">
        <f>IF($D42="Total",SUM($N$3:$N41),
VLOOKUP($D42,VAL!$E:$Q,COLUMNS(VAL!$E:M),0))</f>
        <v/>
      </c>
      <c r="O42" s="29" t="str">
        <f t="shared" si="2"/>
        <v/>
      </c>
      <c r="Q42" s="42" t="str">
        <f>IF($D42="Total",SUM($Q$3:$Q41),
VLOOKUP($D42,VAL!$E:$Q,COLUMNS(VAL!$E:O),0))</f>
        <v/>
      </c>
      <c r="R42" s="42" t="str">
        <f>IF($D42="Total",SUM($R$3:$R41),
VLOOKUP($D42,VAL!$E:$Q,COLUMNS(VAL!$E:P),0))</f>
        <v/>
      </c>
      <c r="S42" s="29" t="str">
        <f t="shared" si="3"/>
        <v/>
      </c>
      <c r="T42" s="24">
        <v>39</v>
      </c>
      <c r="U42" s="30" t="str">
        <f>IFERROR(_xlfn.RANK.EQ(Q42,$Q$4:$Q$17,0)+COUNTIF($Q$4:Q42,Q42)-1,"")</f>
        <v/>
      </c>
    </row>
    <row r="43" spans="4:21" x14ac:dyDescent="0.35">
      <c r="D43" s="19" t="str">
        <f>IFERROR(
IF(OR($D42="Total",$D42=""),"",
IF(VAL!$E42="","Total",
IF($B$9="Current Week",INDEX(VAL!$E:$E,MATCH('Sales Value'!$T43,VAL!$A:$A,0)),
IF($B$9="4 weeks",INDEX(VAL!$E:$E,MATCH('Sales Value'!$T43,VAL!$B:$B,0)),
IF($B$9="13 weeks",INDEX(VAL!$E:$E,MATCH('Sales Value'!$T43,VAL!$C:$C,0)),
IF($B$9="12 months",INDEX(VAL!$E:$E,MATCH('Sales Value'!$T43,VAL!$D:$D,0)),
"")))))),
"")</f>
        <v/>
      </c>
      <c r="E43" s="42" t="str">
        <f>IF($D43="Total",SUM($E$3:$E42),
VLOOKUP($D43,VAL!$E:$Q,COLUMNS(VAL!$E:F),0))</f>
        <v/>
      </c>
      <c r="F43" s="42" t="str">
        <f>IF($D43="Total",SUM($F$3:$F42),
VLOOKUP($D43,VAL!$E:$Q,COLUMNS(VAL!$E:G),0))</f>
        <v/>
      </c>
      <c r="G43" s="29" t="str">
        <f t="shared" si="0"/>
        <v/>
      </c>
      <c r="I43" s="42" t="str">
        <f>IF($D43="Total",SUM($I$3:$I42),
VLOOKUP($D43,VAL!$E:$Q,COLUMNS(VAL!$E:I),0))</f>
        <v/>
      </c>
      <c r="J43" s="42" t="str">
        <f>IF($D43="Total",SUM($J$3:$J42),
VLOOKUP($D43,VAL!$E:$Q,COLUMNS(VAL!$E:J),0))</f>
        <v/>
      </c>
      <c r="K43" s="29" t="str">
        <f t="shared" si="1"/>
        <v/>
      </c>
      <c r="M43" s="42" t="str">
        <f>IF($D43="Total",SUM($M$3:$M42),
VLOOKUP($D43,VAL!$E:$Q,COLUMNS(VAL!$E:L),0))</f>
        <v/>
      </c>
      <c r="N43" s="42" t="str">
        <f>IF($D43="Total",SUM($N$3:$N42),
VLOOKUP($D43,VAL!$E:$Q,COLUMNS(VAL!$E:M),0))</f>
        <v/>
      </c>
      <c r="O43" s="29" t="str">
        <f t="shared" si="2"/>
        <v/>
      </c>
      <c r="Q43" s="42" t="str">
        <f>IF($D43="Total",SUM($Q$3:$Q42),
VLOOKUP($D43,VAL!$E:$Q,COLUMNS(VAL!$E:O),0))</f>
        <v/>
      </c>
      <c r="R43" s="42" t="str">
        <f>IF($D43="Total",SUM($R$3:$R42),
VLOOKUP($D43,VAL!$E:$Q,COLUMNS(VAL!$E:P),0))</f>
        <v/>
      </c>
      <c r="S43" s="29" t="str">
        <f t="shared" si="3"/>
        <v/>
      </c>
      <c r="T43" s="24">
        <v>40</v>
      </c>
      <c r="U43" s="30" t="str">
        <f>IFERROR(_xlfn.RANK.EQ(Q43,$Q$4:$Q$17,0)+COUNTIF($Q$4:Q43,Q43)-1,"")</f>
        <v/>
      </c>
    </row>
    <row r="44" spans="4:21" x14ac:dyDescent="0.35">
      <c r="D44" s="19" t="str">
        <f>IFERROR(
IF(OR($D43="Total",$D43=""),"",
IF(VAL!$E43="","Total",
IF($B$9="Current Week",INDEX(VAL!$E:$E,MATCH('Sales Value'!$T44,VAL!$A:$A,0)),
IF($B$9="4 weeks",INDEX(VAL!$E:$E,MATCH('Sales Value'!$T44,VAL!$B:$B,0)),
IF($B$9="13 weeks",INDEX(VAL!$E:$E,MATCH('Sales Value'!$T44,VAL!$C:$C,0)),
IF($B$9="12 months",INDEX(VAL!$E:$E,MATCH('Sales Value'!$T44,VAL!$D:$D,0)),
"")))))),
"")</f>
        <v/>
      </c>
      <c r="E44" s="42" t="str">
        <f>IF($D44="Total",SUM($E$3:$E43),
VLOOKUP($D44,VAL!$E:$Q,COLUMNS(VAL!$E:F),0))</f>
        <v/>
      </c>
      <c r="F44" s="42" t="str">
        <f>IF($D44="Total",SUM($F$3:$F43),
VLOOKUP($D44,VAL!$E:$Q,COLUMNS(VAL!$E:G),0))</f>
        <v/>
      </c>
      <c r="G44" s="29" t="str">
        <f t="shared" si="0"/>
        <v/>
      </c>
      <c r="I44" s="42" t="str">
        <f>IF($D44="Total",SUM($I$3:$I43),
VLOOKUP($D44,VAL!$E:$Q,COLUMNS(VAL!$E:I),0))</f>
        <v/>
      </c>
      <c r="J44" s="42" t="str">
        <f>IF($D44="Total",SUM($J$3:$J43),
VLOOKUP($D44,VAL!$E:$Q,COLUMNS(VAL!$E:J),0))</f>
        <v/>
      </c>
      <c r="K44" s="29" t="str">
        <f t="shared" si="1"/>
        <v/>
      </c>
      <c r="M44" s="42" t="str">
        <f>IF($D44="Total",SUM($M$3:$M43),
VLOOKUP($D44,VAL!$E:$Q,COLUMNS(VAL!$E:L),0))</f>
        <v/>
      </c>
      <c r="N44" s="42" t="str">
        <f>IF($D44="Total",SUM($N$3:$N43),
VLOOKUP($D44,VAL!$E:$Q,COLUMNS(VAL!$E:M),0))</f>
        <v/>
      </c>
      <c r="O44" s="29" t="str">
        <f t="shared" si="2"/>
        <v/>
      </c>
      <c r="Q44" s="42" t="str">
        <f>IF($D44="Total",SUM($Q$3:$Q43),
VLOOKUP($D44,VAL!$E:$Q,COLUMNS(VAL!$E:O),0))</f>
        <v/>
      </c>
      <c r="R44" s="42" t="str">
        <f>IF($D44="Total",SUM($R$3:$R43),
VLOOKUP($D44,VAL!$E:$Q,COLUMNS(VAL!$E:P),0))</f>
        <v/>
      </c>
      <c r="S44" s="29" t="str">
        <f t="shared" si="3"/>
        <v/>
      </c>
      <c r="T44" s="24">
        <v>41</v>
      </c>
      <c r="U44" s="30" t="str">
        <f>IFERROR(_xlfn.RANK.EQ(Q44,$Q$4:$Q$17,0)+COUNTIF($Q$4:Q44,Q44)-1,"")</f>
        <v/>
      </c>
    </row>
    <row r="45" spans="4:21" x14ac:dyDescent="0.35">
      <c r="D45" s="19" t="str">
        <f>IFERROR(
IF(OR($D44="Total",$D44=""),"",
IF(VAL!$E44="","Total",
IF($B$9="Current Week",INDEX(VAL!$E:$E,MATCH('Sales Value'!$T45,VAL!$A:$A,0)),
IF($B$9="4 weeks",INDEX(VAL!$E:$E,MATCH('Sales Value'!$T45,VAL!$B:$B,0)),
IF($B$9="13 weeks",INDEX(VAL!$E:$E,MATCH('Sales Value'!$T45,VAL!$C:$C,0)),
IF($B$9="12 months",INDEX(VAL!$E:$E,MATCH('Sales Value'!$T45,VAL!$D:$D,0)),
"")))))),
"")</f>
        <v/>
      </c>
      <c r="E45" s="42" t="str">
        <f>IF($D45="Total",SUM($E$3:$E44),
VLOOKUP($D45,VAL!$E:$Q,COLUMNS(VAL!$E:F),0))</f>
        <v/>
      </c>
      <c r="F45" s="42" t="str">
        <f>IF($D45="Total",SUM($F$3:$F44),
VLOOKUP($D45,VAL!$E:$Q,COLUMNS(VAL!$E:G),0))</f>
        <v/>
      </c>
      <c r="G45" s="29" t="str">
        <f t="shared" si="0"/>
        <v/>
      </c>
      <c r="I45" s="42" t="str">
        <f>IF($D45="Total",SUM($I$3:$I44),
VLOOKUP($D45,VAL!$E:$Q,COLUMNS(VAL!$E:I),0))</f>
        <v/>
      </c>
      <c r="J45" s="42" t="str">
        <f>IF($D45="Total",SUM($J$3:$J44),
VLOOKUP($D45,VAL!$E:$Q,COLUMNS(VAL!$E:J),0))</f>
        <v/>
      </c>
      <c r="K45" s="29" t="str">
        <f t="shared" si="1"/>
        <v/>
      </c>
      <c r="M45" s="42" t="str">
        <f>IF($D45="Total",SUM($M$3:$M44),
VLOOKUP($D45,VAL!$E:$Q,COLUMNS(VAL!$E:L),0))</f>
        <v/>
      </c>
      <c r="N45" s="42" t="str">
        <f>IF($D45="Total",SUM($N$3:$N44),
VLOOKUP($D45,VAL!$E:$Q,COLUMNS(VAL!$E:M),0))</f>
        <v/>
      </c>
      <c r="O45" s="29" t="str">
        <f t="shared" si="2"/>
        <v/>
      </c>
      <c r="Q45" s="42" t="str">
        <f>IF($D45="Total",SUM($Q$3:$Q44),
VLOOKUP($D45,VAL!$E:$Q,COLUMNS(VAL!$E:O),0))</f>
        <v/>
      </c>
      <c r="R45" s="42" t="str">
        <f>IF($D45="Total",SUM($R$3:$R44),
VLOOKUP($D45,VAL!$E:$Q,COLUMNS(VAL!$E:P),0))</f>
        <v/>
      </c>
      <c r="S45" s="29" t="str">
        <f t="shared" si="3"/>
        <v/>
      </c>
      <c r="T45" s="24">
        <v>42</v>
      </c>
      <c r="U45" s="30" t="str">
        <f>IFERROR(_xlfn.RANK.EQ(Q45,$Q$4:$Q$17,0)+COUNTIF($Q$4:Q45,Q45)-1,"")</f>
        <v/>
      </c>
    </row>
    <row r="46" spans="4:21" x14ac:dyDescent="0.35">
      <c r="D46" s="19" t="str">
        <f>IFERROR(
IF(OR($D45="Total",$D45=""),"",
IF(VAL!$E45="","Total",
IF($B$9="Current Week",INDEX(VAL!$E:$E,MATCH('Sales Value'!$T46,VAL!$A:$A,0)),
IF($B$9="4 weeks",INDEX(VAL!$E:$E,MATCH('Sales Value'!$T46,VAL!$B:$B,0)),
IF($B$9="13 weeks",INDEX(VAL!$E:$E,MATCH('Sales Value'!$T46,VAL!$C:$C,0)),
IF($B$9="12 months",INDEX(VAL!$E:$E,MATCH('Sales Value'!$T46,VAL!$D:$D,0)),
"")))))),
"")</f>
        <v/>
      </c>
      <c r="E46" s="42" t="str">
        <f>IF($D46="Total",SUM($E$3:$E45),
VLOOKUP($D46,VAL!$E:$Q,COLUMNS(VAL!$E:F),0))</f>
        <v/>
      </c>
      <c r="F46" s="42" t="str">
        <f>IF($D46="Total",SUM($F$3:$F45),
VLOOKUP($D46,VAL!$E:$Q,COLUMNS(VAL!$E:G),0))</f>
        <v/>
      </c>
      <c r="G46" s="29" t="str">
        <f t="shared" si="0"/>
        <v/>
      </c>
      <c r="I46" s="42" t="str">
        <f>IF($D46="Total",SUM($I$3:$I45),
VLOOKUP($D46,VAL!$E:$Q,COLUMNS(VAL!$E:I),0))</f>
        <v/>
      </c>
      <c r="J46" s="42" t="str">
        <f>IF($D46="Total",SUM($J$3:$J45),
VLOOKUP($D46,VAL!$E:$Q,COLUMNS(VAL!$E:J),0))</f>
        <v/>
      </c>
      <c r="K46" s="29" t="str">
        <f t="shared" si="1"/>
        <v/>
      </c>
      <c r="M46" s="42" t="str">
        <f>IF($D46="Total",SUM($M$3:$M45),
VLOOKUP($D46,VAL!$E:$Q,COLUMNS(VAL!$E:L),0))</f>
        <v/>
      </c>
      <c r="N46" s="42" t="str">
        <f>IF($D46="Total",SUM($N$3:$N45),
VLOOKUP($D46,VAL!$E:$Q,COLUMNS(VAL!$E:M),0))</f>
        <v/>
      </c>
      <c r="O46" s="29" t="str">
        <f t="shared" si="2"/>
        <v/>
      </c>
      <c r="Q46" s="42" t="str">
        <f>IF($D46="Total",SUM($Q$3:$Q45),
VLOOKUP($D46,VAL!$E:$Q,COLUMNS(VAL!$E:O),0))</f>
        <v/>
      </c>
      <c r="R46" s="42" t="str">
        <f>IF($D46="Total",SUM($R$3:$R45),
VLOOKUP($D46,VAL!$E:$Q,COLUMNS(VAL!$E:P),0))</f>
        <v/>
      </c>
      <c r="S46" s="29" t="str">
        <f t="shared" si="3"/>
        <v/>
      </c>
      <c r="T46" s="24">
        <v>43</v>
      </c>
      <c r="U46" s="30" t="str">
        <f>IFERROR(_xlfn.RANK.EQ(Q46,$Q$4:$Q$17,0)+COUNTIF($Q$4:Q46,Q46)-1,"")</f>
        <v/>
      </c>
    </row>
    <row r="47" spans="4:21" x14ac:dyDescent="0.35">
      <c r="D47" s="19" t="str">
        <f>IFERROR(
IF(OR($D46="Total",$D46=""),"",
IF(VAL!$E46="","Total",
IF($B$9="Current Week",INDEX(VAL!$E:$E,MATCH('Sales Value'!$T47,VAL!$A:$A,0)),
IF($B$9="4 weeks",INDEX(VAL!$E:$E,MATCH('Sales Value'!$T47,VAL!$B:$B,0)),
IF($B$9="13 weeks",INDEX(VAL!$E:$E,MATCH('Sales Value'!$T47,VAL!$C:$C,0)),
IF($B$9="12 months",INDEX(VAL!$E:$E,MATCH('Sales Value'!$T47,VAL!$D:$D,0)),
"")))))),
"")</f>
        <v/>
      </c>
      <c r="E47" s="42" t="str">
        <f>IF($D47="Total",SUM($E$3:$E46),
VLOOKUP($D47,VAL!$E:$Q,COLUMNS(VAL!$E:F),0))</f>
        <v/>
      </c>
      <c r="F47" s="42" t="str">
        <f>IF($D47="Total",SUM($F$3:$F46),
VLOOKUP($D47,VAL!$E:$Q,COLUMNS(VAL!$E:G),0))</f>
        <v/>
      </c>
      <c r="G47" s="29" t="str">
        <f t="shared" si="0"/>
        <v/>
      </c>
      <c r="I47" s="42" t="str">
        <f>IF($D47="Total",SUM($I$3:$I46),
VLOOKUP($D47,VAL!$E:$Q,COLUMNS(VAL!$E:I),0))</f>
        <v/>
      </c>
      <c r="J47" s="42" t="str">
        <f>IF($D47="Total",SUM($J$3:$J46),
VLOOKUP($D47,VAL!$E:$Q,COLUMNS(VAL!$E:J),0))</f>
        <v/>
      </c>
      <c r="K47" s="29" t="str">
        <f t="shared" si="1"/>
        <v/>
      </c>
      <c r="M47" s="42" t="str">
        <f>IF($D47="Total",SUM($M$3:$M46),
VLOOKUP($D47,VAL!$E:$Q,COLUMNS(VAL!$E:L),0))</f>
        <v/>
      </c>
      <c r="N47" s="42" t="str">
        <f>IF($D47="Total",SUM($N$3:$N46),
VLOOKUP($D47,VAL!$E:$Q,COLUMNS(VAL!$E:M),0))</f>
        <v/>
      </c>
      <c r="O47" s="29" t="str">
        <f t="shared" si="2"/>
        <v/>
      </c>
      <c r="Q47" s="42" t="str">
        <f>IF($D47="Total",SUM($Q$3:$Q46),
VLOOKUP($D47,VAL!$E:$Q,COLUMNS(VAL!$E:O),0))</f>
        <v/>
      </c>
      <c r="R47" s="42" t="str">
        <f>IF($D47="Total",SUM($R$3:$R46),
VLOOKUP($D47,VAL!$E:$Q,COLUMNS(VAL!$E:P),0))</f>
        <v/>
      </c>
      <c r="S47" s="29" t="str">
        <f t="shared" si="3"/>
        <v/>
      </c>
      <c r="T47" s="24">
        <v>44</v>
      </c>
      <c r="U47" s="30" t="str">
        <f>IFERROR(_xlfn.RANK.EQ(Q47,$Q$4:$Q$17,0)+COUNTIF($Q$4:Q47,Q47)-1,"")</f>
        <v/>
      </c>
    </row>
    <row r="48" spans="4:21" x14ac:dyDescent="0.35">
      <c r="D48" s="19" t="str">
        <f>IFERROR(
IF(OR($D47="Total",$D47=""),"",
IF(VAL!$E47="","Total",
IF($B$9="Current Week",INDEX(VAL!$E:$E,MATCH('Sales Value'!$T48,VAL!$A:$A,0)),
IF($B$9="4 weeks",INDEX(VAL!$E:$E,MATCH('Sales Value'!$T48,VAL!$B:$B,0)),
IF($B$9="13 weeks",INDEX(VAL!$E:$E,MATCH('Sales Value'!$T48,VAL!$C:$C,0)),
IF($B$9="12 months",INDEX(VAL!$E:$E,MATCH('Sales Value'!$T48,VAL!$D:$D,0)),
"")))))),
"")</f>
        <v/>
      </c>
      <c r="E48" s="42" t="str">
        <f>IF($D48="Total",SUM($E$3:$E47),
VLOOKUP($D48,VAL!$E:$Q,COLUMNS(VAL!$E:F),0))</f>
        <v/>
      </c>
      <c r="F48" s="42" t="str">
        <f>IF($D48="Total",SUM($F$3:$F47),
VLOOKUP($D48,VAL!$E:$Q,COLUMNS(VAL!$E:G),0))</f>
        <v/>
      </c>
      <c r="G48" s="29" t="str">
        <f t="shared" si="0"/>
        <v/>
      </c>
      <c r="I48" s="42" t="str">
        <f>IF($D48="Total",SUM($I$3:$I47),
VLOOKUP($D48,VAL!$E:$Q,COLUMNS(VAL!$E:I),0))</f>
        <v/>
      </c>
      <c r="J48" s="42" t="str">
        <f>IF($D48="Total",SUM($J$3:$J47),
VLOOKUP($D48,VAL!$E:$Q,COLUMNS(VAL!$E:J),0))</f>
        <v/>
      </c>
      <c r="K48" s="29" t="str">
        <f t="shared" si="1"/>
        <v/>
      </c>
      <c r="M48" s="42" t="str">
        <f>IF($D48="Total",SUM($M$3:$M47),
VLOOKUP($D48,VAL!$E:$Q,COLUMNS(VAL!$E:L),0))</f>
        <v/>
      </c>
      <c r="N48" s="42" t="str">
        <f>IF($D48="Total",SUM($N$3:$N47),
VLOOKUP($D48,VAL!$E:$Q,COLUMNS(VAL!$E:M),0))</f>
        <v/>
      </c>
      <c r="O48" s="29" t="str">
        <f t="shared" si="2"/>
        <v/>
      </c>
      <c r="Q48" s="42" t="str">
        <f>IF($D48="Total",SUM($Q$3:$Q47),
VLOOKUP($D48,VAL!$E:$Q,COLUMNS(VAL!$E:O),0))</f>
        <v/>
      </c>
      <c r="R48" s="42" t="str">
        <f>IF($D48="Total",SUM($R$3:$R47),
VLOOKUP($D48,VAL!$E:$Q,COLUMNS(VAL!$E:P),0))</f>
        <v/>
      </c>
      <c r="S48" s="29" t="str">
        <f t="shared" si="3"/>
        <v/>
      </c>
      <c r="T48" s="24">
        <v>45</v>
      </c>
      <c r="U48" s="30" t="str">
        <f>IFERROR(_xlfn.RANK.EQ(Q48,$Q$4:$Q$17,0)+COUNTIF($Q$4:Q48,Q48)-1,"")</f>
        <v/>
      </c>
    </row>
    <row r="49" spans="4:21" x14ac:dyDescent="0.35">
      <c r="D49" s="19" t="str">
        <f>IFERROR(
IF(OR($D48="Total",$D48=""),"",
IF(VAL!$E48="","Total",
IF($B$9="Current Week",INDEX(VAL!$E:$E,MATCH('Sales Value'!$T49,VAL!$A:$A,0)),
IF($B$9="4 weeks",INDEX(VAL!$E:$E,MATCH('Sales Value'!$T49,VAL!$B:$B,0)),
IF($B$9="13 weeks",INDEX(VAL!$E:$E,MATCH('Sales Value'!$T49,VAL!$C:$C,0)),
IF($B$9="12 months",INDEX(VAL!$E:$E,MATCH('Sales Value'!$T49,VAL!$D:$D,0)),
"")))))),
"")</f>
        <v/>
      </c>
      <c r="E49" s="42" t="str">
        <f>IF($D49="Total",SUM($E$3:$E48),
VLOOKUP($D49,VAL!$E:$Q,COLUMNS(VAL!$E:F),0))</f>
        <v/>
      </c>
      <c r="F49" s="42" t="str">
        <f>IF($D49="Total",SUM($F$3:$F48),
VLOOKUP($D49,VAL!$E:$Q,COLUMNS(VAL!$E:G),0))</f>
        <v/>
      </c>
      <c r="G49" s="29" t="str">
        <f t="shared" si="0"/>
        <v/>
      </c>
      <c r="I49" s="42" t="str">
        <f>IF($D49="Total",SUM($I$3:$I48),
VLOOKUP($D49,VAL!$E:$Q,COLUMNS(VAL!$E:I),0))</f>
        <v/>
      </c>
      <c r="J49" s="42" t="str">
        <f>IF($D49="Total",SUM($J$3:$J48),
VLOOKUP($D49,VAL!$E:$Q,COLUMNS(VAL!$E:J),0))</f>
        <v/>
      </c>
      <c r="K49" s="29" t="str">
        <f t="shared" si="1"/>
        <v/>
      </c>
      <c r="M49" s="42" t="str">
        <f>IF($D49="Total",SUM($M$3:$M48),
VLOOKUP($D49,VAL!$E:$Q,COLUMNS(VAL!$E:L),0))</f>
        <v/>
      </c>
      <c r="N49" s="42" t="str">
        <f>IF($D49="Total",SUM($N$3:$N48),
VLOOKUP($D49,VAL!$E:$Q,COLUMNS(VAL!$E:M),0))</f>
        <v/>
      </c>
      <c r="O49" s="29" t="str">
        <f t="shared" si="2"/>
        <v/>
      </c>
      <c r="Q49" s="42" t="str">
        <f>IF($D49="Total",SUM($Q$3:$Q48),
VLOOKUP($D49,VAL!$E:$Q,COLUMNS(VAL!$E:O),0))</f>
        <v/>
      </c>
      <c r="R49" s="42" t="str">
        <f>IF($D49="Total",SUM($R$3:$R48),
VLOOKUP($D49,VAL!$E:$Q,COLUMNS(VAL!$E:P),0))</f>
        <v/>
      </c>
      <c r="S49" s="29" t="str">
        <f t="shared" si="3"/>
        <v/>
      </c>
      <c r="T49" s="24">
        <v>46</v>
      </c>
      <c r="U49" s="30" t="str">
        <f>IFERROR(_xlfn.RANK.EQ(Q49,$Q$4:$Q$17,0)+COUNTIF($Q$4:Q49,Q49)-1,"")</f>
        <v/>
      </c>
    </row>
    <row r="50" spans="4:21" x14ac:dyDescent="0.35">
      <c r="D50" s="19" t="str">
        <f>IFERROR(
IF(OR($D49="Total",$D49=""),"",
IF(VAL!$E49="","Total",
IF($B$9="Current Week",INDEX(VAL!$E:$E,MATCH('Sales Value'!$T50,VAL!$A:$A,0)),
IF($B$9="4 weeks",INDEX(VAL!$E:$E,MATCH('Sales Value'!$T50,VAL!$B:$B,0)),
IF($B$9="13 weeks",INDEX(VAL!$E:$E,MATCH('Sales Value'!$T50,VAL!$C:$C,0)),
IF($B$9="12 months",INDEX(VAL!$E:$E,MATCH('Sales Value'!$T50,VAL!$D:$D,0)),
"")))))),
"")</f>
        <v/>
      </c>
      <c r="E50" s="42" t="str">
        <f>IF($D50="Total",SUM($E$3:$E49),
VLOOKUP($D50,VAL!$E:$Q,COLUMNS(VAL!$E:F),0))</f>
        <v/>
      </c>
      <c r="F50" s="42" t="str">
        <f>IF($D50="Total",SUM($F$3:$F49),
VLOOKUP($D50,VAL!$E:$Q,COLUMNS(VAL!$E:G),0))</f>
        <v/>
      </c>
      <c r="G50" s="29" t="str">
        <f t="shared" si="0"/>
        <v/>
      </c>
      <c r="I50" s="42" t="str">
        <f>IF($D50="Total",SUM($I$3:$I49),
VLOOKUP($D50,VAL!$E:$Q,COLUMNS(VAL!$E:I),0))</f>
        <v/>
      </c>
      <c r="J50" s="42" t="str">
        <f>IF($D50="Total",SUM($J$3:$J49),
VLOOKUP($D50,VAL!$E:$Q,COLUMNS(VAL!$E:J),0))</f>
        <v/>
      </c>
      <c r="K50" s="29" t="str">
        <f t="shared" si="1"/>
        <v/>
      </c>
      <c r="M50" s="42" t="str">
        <f>IF($D50="Total",SUM($M$3:$M49),
VLOOKUP($D50,VAL!$E:$Q,COLUMNS(VAL!$E:L),0))</f>
        <v/>
      </c>
      <c r="N50" s="42" t="str">
        <f>IF($D50="Total",SUM($N$3:$N49),
VLOOKUP($D50,VAL!$E:$Q,COLUMNS(VAL!$E:M),0))</f>
        <v/>
      </c>
      <c r="O50" s="29" t="str">
        <f t="shared" si="2"/>
        <v/>
      </c>
      <c r="Q50" s="42" t="str">
        <f>IF($D50="Total",SUM($Q$3:$Q49),
VLOOKUP($D50,VAL!$E:$Q,COLUMNS(VAL!$E:O),0))</f>
        <v/>
      </c>
      <c r="R50" s="42" t="str">
        <f>IF($D50="Total",SUM($R$3:$R49),
VLOOKUP($D50,VAL!$E:$Q,COLUMNS(VAL!$E:P),0))</f>
        <v/>
      </c>
      <c r="S50" s="29" t="str">
        <f t="shared" si="3"/>
        <v/>
      </c>
      <c r="T50" s="24">
        <v>47</v>
      </c>
      <c r="U50" s="30" t="str">
        <f>IFERROR(_xlfn.RANK.EQ(Q50,$Q$4:$Q$17,0)+COUNTIF($Q$4:Q50,Q50)-1,"")</f>
        <v/>
      </c>
    </row>
    <row r="51" spans="4:21" x14ac:dyDescent="0.35">
      <c r="D51" s="19" t="str">
        <f>IFERROR(
IF(OR($D50="Total",$D50=""),"",
IF(VAL!$E50="","Total",
IF($B$9="Current Week",INDEX(VAL!$E:$E,MATCH('Sales Value'!$T51,VAL!$A:$A,0)),
IF($B$9="4 weeks",INDEX(VAL!$E:$E,MATCH('Sales Value'!$T51,VAL!$B:$B,0)),
IF($B$9="13 weeks",INDEX(VAL!$E:$E,MATCH('Sales Value'!$T51,VAL!$C:$C,0)),
IF($B$9="12 months",INDEX(VAL!$E:$E,MATCH('Sales Value'!$T51,VAL!$D:$D,0)),
"")))))),
"")</f>
        <v/>
      </c>
      <c r="E51" s="42" t="str">
        <f>IF($D51="Total",SUM($E$3:$E50),
VLOOKUP($D51,VAL!$E:$Q,COLUMNS(VAL!$E:F),0))</f>
        <v/>
      </c>
      <c r="F51" s="42" t="str">
        <f>IF($D51="Total",SUM($F$3:$F50),
VLOOKUP($D51,VAL!$E:$Q,COLUMNS(VAL!$E:G),0))</f>
        <v/>
      </c>
      <c r="G51" s="29" t="str">
        <f t="shared" si="0"/>
        <v/>
      </c>
      <c r="I51" s="42" t="str">
        <f>IF($D51="Total",SUM($I$3:$I50),
VLOOKUP($D51,VAL!$E:$Q,COLUMNS(VAL!$E:I),0))</f>
        <v/>
      </c>
      <c r="J51" s="42" t="str">
        <f>IF($D51="Total",SUM($J$3:$J50),
VLOOKUP($D51,VAL!$E:$Q,COLUMNS(VAL!$E:J),0))</f>
        <v/>
      </c>
      <c r="K51" s="29" t="str">
        <f t="shared" si="1"/>
        <v/>
      </c>
      <c r="M51" s="42" t="str">
        <f>IF($D51="Total",SUM($M$3:$M50),
VLOOKUP($D51,VAL!$E:$Q,COLUMNS(VAL!$E:L),0))</f>
        <v/>
      </c>
      <c r="N51" s="42" t="str">
        <f>IF($D51="Total",SUM($N$3:$N50),
VLOOKUP($D51,VAL!$E:$Q,COLUMNS(VAL!$E:M),0))</f>
        <v/>
      </c>
      <c r="O51" s="29" t="str">
        <f t="shared" si="2"/>
        <v/>
      </c>
      <c r="Q51" s="42" t="str">
        <f>IF($D51="Total",SUM($Q$3:$Q50),
VLOOKUP($D51,VAL!$E:$Q,COLUMNS(VAL!$E:O),0))</f>
        <v/>
      </c>
      <c r="R51" s="42" t="str">
        <f>IF($D51="Total",SUM($R$3:$R50),
VLOOKUP($D51,VAL!$E:$Q,COLUMNS(VAL!$E:P),0))</f>
        <v/>
      </c>
      <c r="S51" s="29" t="str">
        <f t="shared" si="3"/>
        <v/>
      </c>
      <c r="T51" s="24">
        <v>48</v>
      </c>
      <c r="U51" s="30" t="str">
        <f>IFERROR(_xlfn.RANK.EQ(Q51,$Q$4:$Q$17,0)+COUNTIF($Q$4:Q51,Q51)-1,"")</f>
        <v/>
      </c>
    </row>
    <row r="52" spans="4:21" x14ac:dyDescent="0.35">
      <c r="D52" s="19" t="str">
        <f>IFERROR(
IF(OR($D51="Total",$D51=""),"",
IF(VAL!$E51="","Total",
IF($B$9="Current Week",INDEX(VAL!$E:$E,MATCH('Sales Value'!$T52,VAL!$A:$A,0)),
IF($B$9="4 weeks",INDEX(VAL!$E:$E,MATCH('Sales Value'!$T52,VAL!$B:$B,0)),
IF($B$9="13 weeks",INDEX(VAL!$E:$E,MATCH('Sales Value'!$T52,VAL!$C:$C,0)),
IF($B$9="12 months",INDEX(VAL!$E:$E,MATCH('Sales Value'!$T52,VAL!$D:$D,0)),
"")))))),
"")</f>
        <v/>
      </c>
      <c r="E52" s="42" t="str">
        <f>IF($D52="Total",SUM($E$3:$E51),
VLOOKUP($D52,VAL!$E:$Q,COLUMNS(VAL!$E:F),0))</f>
        <v/>
      </c>
      <c r="F52" s="42" t="str">
        <f>IF($D52="Total",SUM($F$3:$F51),
VLOOKUP($D52,VAL!$E:$Q,COLUMNS(VAL!$E:G),0))</f>
        <v/>
      </c>
      <c r="G52" s="29" t="str">
        <f t="shared" si="0"/>
        <v/>
      </c>
      <c r="I52" s="42" t="str">
        <f>IF($D52="Total",SUM($I$3:$I51),
VLOOKUP($D52,VAL!$E:$Q,COLUMNS(VAL!$E:I),0))</f>
        <v/>
      </c>
      <c r="J52" s="42" t="str">
        <f>IF($D52="Total",SUM($J$3:$J51),
VLOOKUP($D52,VAL!$E:$Q,COLUMNS(VAL!$E:J),0))</f>
        <v/>
      </c>
      <c r="K52" s="29" t="str">
        <f t="shared" si="1"/>
        <v/>
      </c>
      <c r="M52" s="42" t="str">
        <f>IF($D52="Total",SUM($M$3:$M51),
VLOOKUP($D52,VAL!$E:$Q,COLUMNS(VAL!$E:L),0))</f>
        <v/>
      </c>
      <c r="N52" s="42" t="str">
        <f>IF($D52="Total",SUM($N$3:$N51),
VLOOKUP($D52,VAL!$E:$Q,COLUMNS(VAL!$E:M),0))</f>
        <v/>
      </c>
      <c r="O52" s="29" t="str">
        <f t="shared" si="2"/>
        <v/>
      </c>
      <c r="Q52" s="42" t="str">
        <f>IF($D52="Total",SUM($Q$3:$Q51),
VLOOKUP($D52,VAL!$E:$Q,COLUMNS(VAL!$E:O),0))</f>
        <v/>
      </c>
      <c r="R52" s="42" t="str">
        <f>IF($D52="Total",SUM($R$3:$R51),
VLOOKUP($D52,VAL!$E:$Q,COLUMNS(VAL!$E:P),0))</f>
        <v/>
      </c>
      <c r="S52" s="29" t="str">
        <f t="shared" si="3"/>
        <v/>
      </c>
      <c r="T52" s="24">
        <v>49</v>
      </c>
      <c r="U52" s="30" t="str">
        <f>IFERROR(_xlfn.RANK.EQ(Q52,$Q$4:$Q$17,0)+COUNTIF($Q$4:Q52,Q52)-1,"")</f>
        <v/>
      </c>
    </row>
    <row r="53" spans="4:21" x14ac:dyDescent="0.35">
      <c r="D53" s="19" t="str">
        <f>IFERROR(
IF(OR($D52="Total",$D52=""),"",
IF(VAL!$E52="","Total",
IF($B$9="Current Week",INDEX(VAL!$E:$E,MATCH('Sales Value'!$T53,VAL!$A:$A,0)),
IF($B$9="4 weeks",INDEX(VAL!$E:$E,MATCH('Sales Value'!$T53,VAL!$B:$B,0)),
IF($B$9="13 weeks",INDEX(VAL!$E:$E,MATCH('Sales Value'!$T53,VAL!$C:$C,0)),
IF($B$9="12 months",INDEX(VAL!$E:$E,MATCH('Sales Value'!$T53,VAL!$D:$D,0)),
"")))))),
"")</f>
        <v/>
      </c>
      <c r="E53" s="42" t="str">
        <f>IF($D53="Total",SUM($E$3:$E52),
VLOOKUP($D53,VAL!$E:$Q,COLUMNS(VAL!$E:F),0))</f>
        <v/>
      </c>
      <c r="F53" s="42" t="str">
        <f>IF($D53="Total",SUM($F$3:$F52),
VLOOKUP($D53,VAL!$E:$Q,COLUMNS(VAL!$E:G),0))</f>
        <v/>
      </c>
      <c r="G53" s="29" t="str">
        <f t="shared" si="0"/>
        <v/>
      </c>
      <c r="I53" s="42" t="str">
        <f>IF($D53="Total",SUM($I$3:$I52),
VLOOKUP($D53,VAL!$E:$Q,COLUMNS(VAL!$E:I),0))</f>
        <v/>
      </c>
      <c r="J53" s="42" t="str">
        <f>IF($D53="Total",SUM($J$3:$J52),
VLOOKUP($D53,VAL!$E:$Q,COLUMNS(VAL!$E:J),0))</f>
        <v/>
      </c>
      <c r="K53" s="29" t="str">
        <f t="shared" si="1"/>
        <v/>
      </c>
      <c r="M53" s="42" t="str">
        <f>IF($D53="Total",SUM($M$3:$M52),
VLOOKUP($D53,VAL!$E:$Q,COLUMNS(VAL!$E:L),0))</f>
        <v/>
      </c>
      <c r="N53" s="42" t="str">
        <f>IF($D53="Total",SUM($N$3:$N52),
VLOOKUP($D53,VAL!$E:$Q,COLUMNS(VAL!$E:M),0))</f>
        <v/>
      </c>
      <c r="O53" s="29" t="str">
        <f t="shared" si="2"/>
        <v/>
      </c>
      <c r="Q53" s="42" t="str">
        <f>IF($D53="Total",SUM($Q$3:$Q52),
VLOOKUP($D53,VAL!$E:$Q,COLUMNS(VAL!$E:O),0))</f>
        <v/>
      </c>
      <c r="R53" s="42" t="str">
        <f>IF($D53="Total",SUM($R$3:$R52),
VLOOKUP($D53,VAL!$E:$Q,COLUMNS(VAL!$E:P),0))</f>
        <v/>
      </c>
      <c r="S53" s="29" t="str">
        <f t="shared" si="3"/>
        <v/>
      </c>
      <c r="T53" s="24">
        <v>50</v>
      </c>
      <c r="U53" s="30" t="str">
        <f>IFERROR(_xlfn.RANK.EQ(Q53,$Q$4:$Q$17,0)+COUNTIF($Q$4:Q53,Q53)-1,"")</f>
        <v/>
      </c>
    </row>
    <row r="54" spans="4:21" x14ac:dyDescent="0.35">
      <c r="D54" s="19" t="str">
        <f>IFERROR(
IF(OR($D53="Total",$D53=""),"",
IF(VAL!$E53="","Total",
IF($B$9="Current Week",INDEX(VAL!$E:$E,MATCH('Sales Value'!$T54,VAL!$A:$A,0)),
IF($B$9="4 weeks",INDEX(VAL!$E:$E,MATCH('Sales Value'!$T54,VAL!$B:$B,0)),
IF($B$9="13 weeks",INDEX(VAL!$E:$E,MATCH('Sales Value'!$T54,VAL!$C:$C,0)),
IF($B$9="12 months",INDEX(VAL!$E:$E,MATCH('Sales Value'!$T54,VAL!$D:$D,0)),
"")))))),
"")</f>
        <v/>
      </c>
      <c r="E54" s="42" t="str">
        <f>IF($D54="Total",SUM($E$3:$E53),
VLOOKUP($D54,VAL!$E:$Q,COLUMNS(VAL!$E:F),0))</f>
        <v/>
      </c>
      <c r="F54" s="42" t="str">
        <f>IF($D54="Total",SUM($F$3:$F53),
VLOOKUP($D54,VAL!$E:$Q,COLUMNS(VAL!$E:G),0))</f>
        <v/>
      </c>
      <c r="G54" s="29" t="str">
        <f t="shared" si="0"/>
        <v/>
      </c>
      <c r="I54" s="42" t="str">
        <f>IF($D54="Total",SUM($I$3:$I53),
VLOOKUP($D54,VAL!$E:$Q,COLUMNS(VAL!$E:I),0))</f>
        <v/>
      </c>
      <c r="J54" s="42" t="str">
        <f>IF($D54="Total",SUM($J$3:$J53),
VLOOKUP($D54,VAL!$E:$Q,COLUMNS(VAL!$E:J),0))</f>
        <v/>
      </c>
      <c r="K54" s="29" t="str">
        <f t="shared" si="1"/>
        <v/>
      </c>
      <c r="M54" s="42" t="str">
        <f>IF($D54="Total",SUM($M$3:$M53),
VLOOKUP($D54,VAL!$E:$Q,COLUMNS(VAL!$E:L),0))</f>
        <v/>
      </c>
      <c r="N54" s="42" t="str">
        <f>IF($D54="Total",SUM($N$3:$N53),
VLOOKUP($D54,VAL!$E:$Q,COLUMNS(VAL!$E:M),0))</f>
        <v/>
      </c>
      <c r="O54" s="29" t="str">
        <f t="shared" si="2"/>
        <v/>
      </c>
      <c r="Q54" s="42" t="str">
        <f>IF($D54="Total",SUM($Q$3:$Q53),
VLOOKUP($D54,VAL!$E:$Q,COLUMNS(VAL!$E:O),0))</f>
        <v/>
      </c>
      <c r="R54" s="42" t="str">
        <f>IF($D54="Total",SUM($R$3:$R53),
VLOOKUP($D54,VAL!$E:$Q,COLUMNS(VAL!$E:P),0))</f>
        <v/>
      </c>
      <c r="S54" s="29" t="str">
        <f t="shared" si="3"/>
        <v/>
      </c>
      <c r="T54" s="24">
        <v>51</v>
      </c>
      <c r="U54" s="30" t="str">
        <f>IFERROR(_xlfn.RANK.EQ(Q54,$Q$4:$Q$17,0)+COUNTIF($Q$4:Q54,Q54)-1,"")</f>
        <v/>
      </c>
    </row>
    <row r="55" spans="4:21" x14ac:dyDescent="0.35">
      <c r="D55" s="19" t="str">
        <f>IFERROR(
IF(OR($D54="Total",$D54=""),"",
IF(VAL!$E54="","Total",
IF($B$9="Current Week",INDEX(VAL!$E:$E,MATCH('Sales Value'!$T55,VAL!$A:$A,0)),
IF($B$9="4 weeks",INDEX(VAL!$E:$E,MATCH('Sales Value'!$T55,VAL!$B:$B,0)),
IF($B$9="13 weeks",INDEX(VAL!$E:$E,MATCH('Sales Value'!$T55,VAL!$C:$C,0)),
IF($B$9="12 months",INDEX(VAL!$E:$E,MATCH('Sales Value'!$T55,VAL!$D:$D,0)),
"")))))),
"")</f>
        <v/>
      </c>
      <c r="E55" s="42" t="str">
        <f>IF($D55="Total",SUM($E$3:$E54),
VLOOKUP($D55,VAL!$E:$Q,COLUMNS(VAL!$E:F),0))</f>
        <v/>
      </c>
      <c r="F55" s="42" t="str">
        <f>IF($D55="Total",SUM($F$3:$F54),
VLOOKUP($D55,VAL!$E:$Q,COLUMNS(VAL!$E:G),0))</f>
        <v/>
      </c>
      <c r="G55" s="29" t="str">
        <f t="shared" si="0"/>
        <v/>
      </c>
      <c r="I55" s="42" t="str">
        <f>IF($D55="Total",SUM($I$3:$I54),
VLOOKUP($D55,VAL!$E:$Q,COLUMNS(VAL!$E:I),0))</f>
        <v/>
      </c>
      <c r="J55" s="42" t="str">
        <f>IF($D55="Total",SUM($J$3:$J54),
VLOOKUP($D55,VAL!$E:$Q,COLUMNS(VAL!$E:J),0))</f>
        <v/>
      </c>
      <c r="K55" s="29" t="str">
        <f t="shared" si="1"/>
        <v/>
      </c>
      <c r="M55" s="42" t="str">
        <f>IF($D55="Total",SUM($M$3:$M54),
VLOOKUP($D55,VAL!$E:$Q,COLUMNS(VAL!$E:L),0))</f>
        <v/>
      </c>
      <c r="N55" s="42" t="str">
        <f>IF($D55="Total",SUM($N$3:$N54),
VLOOKUP($D55,VAL!$E:$Q,COLUMNS(VAL!$E:M),0))</f>
        <v/>
      </c>
      <c r="O55" s="29" t="str">
        <f t="shared" si="2"/>
        <v/>
      </c>
      <c r="Q55" s="42" t="str">
        <f>IF($D55="Total",SUM($Q$3:$Q54),
VLOOKUP($D55,VAL!$E:$Q,COLUMNS(VAL!$E:O),0))</f>
        <v/>
      </c>
      <c r="R55" s="42" t="str">
        <f>IF($D55="Total",SUM($R$3:$R54),
VLOOKUP($D55,VAL!$E:$Q,COLUMNS(VAL!$E:P),0))</f>
        <v/>
      </c>
      <c r="S55" s="29" t="str">
        <f t="shared" si="3"/>
        <v/>
      </c>
      <c r="T55" s="24">
        <v>52</v>
      </c>
      <c r="U55" s="30" t="str">
        <f>IFERROR(_xlfn.RANK.EQ(Q55,$Q$4:$Q$17,0)+COUNTIF($Q$4:Q55,Q55)-1,"")</f>
        <v/>
      </c>
    </row>
    <row r="56" spans="4:21" x14ac:dyDescent="0.35">
      <c r="D56" s="19" t="str">
        <f>IFERROR(
IF(OR($D55="Total",$D55=""),"",
IF(VAL!$E55="","Total",
IF($B$9="Current Week",INDEX(VAL!$E:$E,MATCH('Sales Value'!$T56,VAL!$A:$A,0)),
IF($B$9="4 weeks",INDEX(VAL!$E:$E,MATCH('Sales Value'!$T56,VAL!$B:$B,0)),
IF($B$9="13 weeks",INDEX(VAL!$E:$E,MATCH('Sales Value'!$T56,VAL!$C:$C,0)),
IF($B$9="12 months",INDEX(VAL!$E:$E,MATCH('Sales Value'!$T56,VAL!$D:$D,0)),
"")))))),
"")</f>
        <v/>
      </c>
      <c r="E56" s="42" t="str">
        <f>IF($D56="Total",SUM($E$3:$E55),
VLOOKUP($D56,VAL!$E:$Q,COLUMNS(VAL!$E:F),0))</f>
        <v/>
      </c>
      <c r="F56" s="42" t="str">
        <f>IF($D56="Total",SUM($F$3:$F55),
VLOOKUP($D56,VAL!$E:$Q,COLUMNS(VAL!$E:G),0))</f>
        <v/>
      </c>
      <c r="G56" s="29" t="str">
        <f t="shared" si="0"/>
        <v/>
      </c>
      <c r="I56" s="42" t="str">
        <f>IF($D56="Total",SUM($I$3:$I55),
VLOOKUP($D56,VAL!$E:$Q,COLUMNS(VAL!$E:I),0))</f>
        <v/>
      </c>
      <c r="J56" s="42" t="str">
        <f>IF($D56="Total",SUM($J$3:$J55),
VLOOKUP($D56,VAL!$E:$Q,COLUMNS(VAL!$E:J),0))</f>
        <v/>
      </c>
      <c r="K56" s="29" t="str">
        <f t="shared" si="1"/>
        <v/>
      </c>
      <c r="M56" s="42" t="str">
        <f>IF($D56="Total",SUM($M$3:$M55),
VLOOKUP($D56,VAL!$E:$Q,COLUMNS(VAL!$E:L),0))</f>
        <v/>
      </c>
      <c r="N56" s="42" t="str">
        <f>IF($D56="Total",SUM($N$3:$N55),
VLOOKUP($D56,VAL!$E:$Q,COLUMNS(VAL!$E:M),0))</f>
        <v/>
      </c>
      <c r="O56" s="29" t="str">
        <f t="shared" si="2"/>
        <v/>
      </c>
      <c r="Q56" s="42" t="str">
        <f>IF($D56="Total",SUM($Q$3:$Q55),
VLOOKUP($D56,VAL!$E:$Q,COLUMNS(VAL!$E:O),0))</f>
        <v/>
      </c>
      <c r="R56" s="42" t="str">
        <f>IF($D56="Total",SUM($R$3:$R55),
VLOOKUP($D56,VAL!$E:$Q,COLUMNS(VAL!$E:P),0))</f>
        <v/>
      </c>
      <c r="S56" s="29" t="str">
        <f t="shared" si="3"/>
        <v/>
      </c>
      <c r="T56" s="24">
        <v>53</v>
      </c>
      <c r="U56" s="30" t="str">
        <f>IFERROR(_xlfn.RANK.EQ(Q56,$Q$4:$Q$17,0)+COUNTIF($Q$4:Q56,Q56)-1,"")</f>
        <v/>
      </c>
    </row>
    <row r="57" spans="4:21" x14ac:dyDescent="0.35">
      <c r="D57" s="19" t="str">
        <f>IFERROR(
IF(OR($D56="Total",$D56=""),"",
IF(VAL!$E56="","Total",
IF($B$9="Current Week",INDEX(VAL!$E:$E,MATCH('Sales Value'!$T57,VAL!$A:$A,0)),
IF($B$9="4 weeks",INDEX(VAL!$E:$E,MATCH('Sales Value'!$T57,VAL!$B:$B,0)),
IF($B$9="13 weeks",INDEX(VAL!$E:$E,MATCH('Sales Value'!$T57,VAL!$C:$C,0)),
IF($B$9="12 months",INDEX(VAL!$E:$E,MATCH('Sales Value'!$T57,VAL!$D:$D,0)),
"")))))),
"")</f>
        <v/>
      </c>
      <c r="E57" s="42" t="str">
        <f>IF($D57="Total",SUM($E$3:$E56),
VLOOKUP($D57,VAL!$E:$Q,COLUMNS(VAL!$E:F),0))</f>
        <v/>
      </c>
      <c r="F57" s="42" t="str">
        <f>IF($D57="Total",SUM($F$3:$F56),
VLOOKUP($D57,VAL!$E:$Q,COLUMNS(VAL!$E:G),0))</f>
        <v/>
      </c>
      <c r="G57" s="29" t="str">
        <f t="shared" si="0"/>
        <v/>
      </c>
      <c r="I57" s="42" t="str">
        <f>IF($D57="Total",SUM($I$3:$I56),
VLOOKUP($D57,VAL!$E:$Q,COLUMNS(VAL!$E:I),0))</f>
        <v/>
      </c>
      <c r="J57" s="42" t="str">
        <f>IF($D57="Total",SUM($J$3:$J56),
VLOOKUP($D57,VAL!$E:$Q,COLUMNS(VAL!$E:J),0))</f>
        <v/>
      </c>
      <c r="K57" s="29" t="str">
        <f t="shared" si="1"/>
        <v/>
      </c>
      <c r="M57" s="42" t="str">
        <f>IF($D57="Total",SUM($M$3:$M56),
VLOOKUP($D57,VAL!$E:$Q,COLUMNS(VAL!$E:L),0))</f>
        <v/>
      </c>
      <c r="N57" s="42" t="str">
        <f>IF($D57="Total",SUM($N$3:$N56),
VLOOKUP($D57,VAL!$E:$Q,COLUMNS(VAL!$E:M),0))</f>
        <v/>
      </c>
      <c r="O57" s="29" t="str">
        <f t="shared" si="2"/>
        <v/>
      </c>
      <c r="Q57" s="42" t="str">
        <f>IF($D57="Total",SUM($Q$3:$Q56),
VLOOKUP($D57,VAL!$E:$Q,COLUMNS(VAL!$E:O),0))</f>
        <v/>
      </c>
      <c r="R57" s="42" t="str">
        <f>IF($D57="Total",SUM($R$3:$R56),
VLOOKUP($D57,VAL!$E:$Q,COLUMNS(VAL!$E:P),0))</f>
        <v/>
      </c>
      <c r="S57" s="29" t="str">
        <f t="shared" si="3"/>
        <v/>
      </c>
      <c r="T57" s="24">
        <v>54</v>
      </c>
      <c r="U57" s="30" t="str">
        <f>IFERROR(_xlfn.RANK.EQ(Q57,$Q$4:$Q$17,0)+COUNTIF($Q$4:Q57,Q57)-1,"")</f>
        <v/>
      </c>
    </row>
    <row r="58" spans="4:21" x14ac:dyDescent="0.35">
      <c r="D58" s="19" t="str">
        <f>IFERROR(
IF(OR($D57="Total",$D57=""),"",
IF(VAL!$E57="","Total",
IF($B$9="Current Week",INDEX(VAL!$E:$E,MATCH('Sales Value'!$T58,VAL!$A:$A,0)),
IF($B$9="4 weeks",INDEX(VAL!$E:$E,MATCH('Sales Value'!$T58,VAL!$B:$B,0)),
IF($B$9="13 weeks",INDEX(VAL!$E:$E,MATCH('Sales Value'!$T58,VAL!$C:$C,0)),
IF($B$9="12 months",INDEX(VAL!$E:$E,MATCH('Sales Value'!$T58,VAL!$D:$D,0)),
"")))))),
"")</f>
        <v/>
      </c>
      <c r="E58" s="42" t="str">
        <f>IF($D58="Total",SUM($E$3:$E57),
VLOOKUP($D58,VAL!$E:$Q,COLUMNS(VAL!$E:F),0))</f>
        <v/>
      </c>
      <c r="F58" s="42" t="str">
        <f>IF($D58="Total",SUM($F$3:$F57),
VLOOKUP($D58,VAL!$E:$Q,COLUMNS(VAL!$E:G),0))</f>
        <v/>
      </c>
      <c r="G58" s="29" t="str">
        <f t="shared" si="0"/>
        <v/>
      </c>
      <c r="I58" s="42" t="str">
        <f>IF($D58="Total",SUM($I$3:$I57),
VLOOKUP($D58,VAL!$E:$Q,COLUMNS(VAL!$E:I),0))</f>
        <v/>
      </c>
      <c r="J58" s="42" t="str">
        <f>IF($D58="Total",SUM($J$3:$J57),
VLOOKUP($D58,VAL!$E:$Q,COLUMNS(VAL!$E:J),0))</f>
        <v/>
      </c>
      <c r="K58" s="29" t="str">
        <f t="shared" si="1"/>
        <v/>
      </c>
      <c r="M58" s="42" t="str">
        <f>IF($D58="Total",SUM($M$3:$M57),
VLOOKUP($D58,VAL!$E:$Q,COLUMNS(VAL!$E:L),0))</f>
        <v/>
      </c>
      <c r="N58" s="42" t="str">
        <f>IF($D58="Total",SUM($N$3:$N57),
VLOOKUP($D58,VAL!$E:$Q,COLUMNS(VAL!$E:M),0))</f>
        <v/>
      </c>
      <c r="O58" s="29" t="str">
        <f t="shared" si="2"/>
        <v/>
      </c>
      <c r="Q58" s="42" t="str">
        <f>IF($D58="Total",SUM($Q$3:$Q57),
VLOOKUP($D58,VAL!$E:$Q,COLUMNS(VAL!$E:O),0))</f>
        <v/>
      </c>
      <c r="R58" s="42" t="str">
        <f>IF($D58="Total",SUM($R$3:$R57),
VLOOKUP($D58,VAL!$E:$Q,COLUMNS(VAL!$E:P),0))</f>
        <v/>
      </c>
      <c r="S58" s="29" t="str">
        <f t="shared" si="3"/>
        <v/>
      </c>
      <c r="T58" s="24">
        <v>55</v>
      </c>
      <c r="U58" s="30" t="str">
        <f>IFERROR(_xlfn.RANK.EQ(Q58,$Q$4:$Q$17,0)+COUNTIF($Q$4:Q58,Q58)-1,"")</f>
        <v/>
      </c>
    </row>
    <row r="59" spans="4:21" x14ac:dyDescent="0.35">
      <c r="D59" s="19" t="str">
        <f>IFERROR(
IF(OR($D58="Total",$D58=""),"",
IF(VAL!$E58="","Total",
IF($B$9="Current Week",INDEX(VAL!$E:$E,MATCH('Sales Value'!$T59,VAL!$A:$A,0)),
IF($B$9="4 weeks",INDEX(VAL!$E:$E,MATCH('Sales Value'!$T59,VAL!$B:$B,0)),
IF($B$9="13 weeks",INDEX(VAL!$E:$E,MATCH('Sales Value'!$T59,VAL!$C:$C,0)),
IF($B$9="12 months",INDEX(VAL!$E:$E,MATCH('Sales Value'!$T59,VAL!$D:$D,0)),
"")))))),
"")</f>
        <v/>
      </c>
      <c r="E59" s="42" t="str">
        <f>IF($D59="Total",SUM($E$3:$E58),
VLOOKUP($D59,VAL!$E:$Q,COLUMNS(VAL!$E:F),0))</f>
        <v/>
      </c>
      <c r="F59" s="42" t="str">
        <f>IF($D59="Total",SUM($F$3:$F58),
VLOOKUP($D59,VAL!$E:$Q,COLUMNS(VAL!$E:G),0))</f>
        <v/>
      </c>
      <c r="G59" s="29" t="str">
        <f t="shared" si="0"/>
        <v/>
      </c>
      <c r="I59" s="42" t="str">
        <f>IF($D59="Total",SUM($I$3:$I58),
VLOOKUP($D59,VAL!$E:$Q,COLUMNS(VAL!$E:I),0))</f>
        <v/>
      </c>
      <c r="J59" s="42" t="str">
        <f>IF($D59="Total",SUM($J$3:$J58),
VLOOKUP($D59,VAL!$E:$Q,COLUMNS(VAL!$E:J),0))</f>
        <v/>
      </c>
      <c r="K59" s="29" t="str">
        <f t="shared" si="1"/>
        <v/>
      </c>
      <c r="M59" s="42" t="str">
        <f>IF($D59="Total",SUM($M$3:$M58),
VLOOKUP($D59,VAL!$E:$Q,COLUMNS(VAL!$E:L),0))</f>
        <v/>
      </c>
      <c r="N59" s="42" t="str">
        <f>IF($D59="Total",SUM($N$3:$N58),
VLOOKUP($D59,VAL!$E:$Q,COLUMNS(VAL!$E:M),0))</f>
        <v/>
      </c>
      <c r="O59" s="29" t="str">
        <f t="shared" si="2"/>
        <v/>
      </c>
      <c r="Q59" s="42" t="str">
        <f>IF($D59="Total",SUM($Q$3:$Q58),
VLOOKUP($D59,VAL!$E:$Q,COLUMNS(VAL!$E:O),0))</f>
        <v/>
      </c>
      <c r="R59" s="42" t="str">
        <f>IF($D59="Total",SUM($R$3:$R58),
VLOOKUP($D59,VAL!$E:$Q,COLUMNS(VAL!$E:P),0))</f>
        <v/>
      </c>
      <c r="S59" s="29" t="str">
        <f t="shared" si="3"/>
        <v/>
      </c>
      <c r="T59" s="24">
        <v>56</v>
      </c>
      <c r="U59" s="30" t="str">
        <f>IFERROR(_xlfn.RANK.EQ(Q59,$Q$4:$Q$17,0)+COUNTIF($Q$4:Q59,Q59)-1,"")</f>
        <v/>
      </c>
    </row>
    <row r="60" spans="4:21" x14ac:dyDescent="0.35">
      <c r="D60" s="19" t="str">
        <f>IFERROR(
IF(OR($D59="Total",$D59=""),"",
IF(VAL!$E59="","Total",
IF($B$9="Current Week",INDEX(VAL!$E:$E,MATCH('Sales Value'!$T60,VAL!$A:$A,0)),
IF($B$9="4 weeks",INDEX(VAL!$E:$E,MATCH('Sales Value'!$T60,VAL!$B:$B,0)),
IF($B$9="13 weeks",INDEX(VAL!$E:$E,MATCH('Sales Value'!$T60,VAL!$C:$C,0)),
IF($B$9="12 months",INDEX(VAL!$E:$E,MATCH('Sales Value'!$T60,VAL!$D:$D,0)),
"")))))),
"")</f>
        <v/>
      </c>
      <c r="E60" s="42" t="str">
        <f>IF($D60="Total",SUM($E$3:$E59),
VLOOKUP($D60,VAL!$E:$Q,COLUMNS(VAL!$E:F),0))</f>
        <v/>
      </c>
      <c r="F60" s="42" t="str">
        <f>IF($D60="Total",SUM($F$3:$F59),
VLOOKUP($D60,VAL!$E:$Q,COLUMNS(VAL!$E:G),0))</f>
        <v/>
      </c>
      <c r="G60" s="29" t="str">
        <f t="shared" si="0"/>
        <v/>
      </c>
      <c r="I60" s="42" t="str">
        <f>IF($D60="Total",SUM($I$3:$I59),
VLOOKUP($D60,VAL!$E:$Q,COLUMNS(VAL!$E:I),0))</f>
        <v/>
      </c>
      <c r="J60" s="42" t="str">
        <f>IF($D60="Total",SUM($J$3:$J59),
VLOOKUP($D60,VAL!$E:$Q,COLUMNS(VAL!$E:J),0))</f>
        <v/>
      </c>
      <c r="K60" s="29" t="str">
        <f t="shared" si="1"/>
        <v/>
      </c>
      <c r="M60" s="42" t="str">
        <f>IF($D60="Total",SUM($M$3:$M59),
VLOOKUP($D60,VAL!$E:$Q,COLUMNS(VAL!$E:L),0))</f>
        <v/>
      </c>
      <c r="N60" s="42" t="str">
        <f>IF($D60="Total",SUM($N$3:$N59),
VLOOKUP($D60,VAL!$E:$Q,COLUMNS(VAL!$E:M),0))</f>
        <v/>
      </c>
      <c r="O60" s="29" t="str">
        <f t="shared" si="2"/>
        <v/>
      </c>
      <c r="Q60" s="42" t="str">
        <f>IF($D60="Total",SUM($Q$3:$Q59),
VLOOKUP($D60,VAL!$E:$Q,COLUMNS(VAL!$E:O),0))</f>
        <v/>
      </c>
      <c r="R60" s="42" t="str">
        <f>IF($D60="Total",SUM($R$3:$R59),
VLOOKUP($D60,VAL!$E:$Q,COLUMNS(VAL!$E:P),0))</f>
        <v/>
      </c>
      <c r="S60" s="29" t="str">
        <f t="shared" si="3"/>
        <v/>
      </c>
      <c r="T60" s="24">
        <v>57</v>
      </c>
      <c r="U60" s="30" t="str">
        <f>IFERROR(_xlfn.RANK.EQ(Q60,$Q$4:$Q$17,0)+COUNTIF($Q$4:Q60,Q60)-1,"")</f>
        <v/>
      </c>
    </row>
    <row r="61" spans="4:21" x14ac:dyDescent="0.35">
      <c r="D61" s="19" t="str">
        <f>IFERROR(
IF(OR($D60="Total",$D60=""),"",
IF(VAL!$E60="","Total",
IF($B$9="Current Week",INDEX(VAL!$E:$E,MATCH('Sales Value'!$T61,VAL!$A:$A,0)),
IF($B$9="4 weeks",INDEX(VAL!$E:$E,MATCH('Sales Value'!$T61,VAL!$B:$B,0)),
IF($B$9="13 weeks",INDEX(VAL!$E:$E,MATCH('Sales Value'!$T61,VAL!$C:$C,0)),
IF($B$9="12 months",INDEX(VAL!$E:$E,MATCH('Sales Value'!$T61,VAL!$D:$D,0)),
"")))))),
"")</f>
        <v/>
      </c>
      <c r="E61" s="42" t="str">
        <f>IF($D61="Total",SUM($E$3:$E60),
VLOOKUP($D61,VAL!$E:$Q,COLUMNS(VAL!$E:F),0))</f>
        <v/>
      </c>
      <c r="F61" s="42" t="str">
        <f>IF($D61="Total",SUM($F$3:$F60),
VLOOKUP($D61,VAL!$E:$Q,COLUMNS(VAL!$E:G),0))</f>
        <v/>
      </c>
      <c r="G61" s="29" t="str">
        <f t="shared" si="0"/>
        <v/>
      </c>
      <c r="I61" s="42" t="str">
        <f>IF($D61="Total",SUM($I$3:$I60),
VLOOKUP($D61,VAL!$E:$Q,COLUMNS(VAL!$E:I),0))</f>
        <v/>
      </c>
      <c r="J61" s="42" t="str">
        <f>IF($D61="Total",SUM($J$3:$J60),
VLOOKUP($D61,VAL!$E:$Q,COLUMNS(VAL!$E:J),0))</f>
        <v/>
      </c>
      <c r="K61" s="29" t="str">
        <f t="shared" si="1"/>
        <v/>
      </c>
      <c r="M61" s="42" t="str">
        <f>IF($D61="Total",SUM($M$3:$M60),
VLOOKUP($D61,VAL!$E:$Q,COLUMNS(VAL!$E:L),0))</f>
        <v/>
      </c>
      <c r="N61" s="42" t="str">
        <f>IF($D61="Total",SUM($N$3:$N60),
VLOOKUP($D61,VAL!$E:$Q,COLUMNS(VAL!$E:M),0))</f>
        <v/>
      </c>
      <c r="O61" s="29" t="str">
        <f t="shared" si="2"/>
        <v/>
      </c>
      <c r="Q61" s="42" t="str">
        <f>IF($D61="Total",SUM($Q$3:$Q60),
VLOOKUP($D61,VAL!$E:$Q,COLUMNS(VAL!$E:O),0))</f>
        <v/>
      </c>
      <c r="R61" s="42" t="str">
        <f>IF($D61="Total",SUM($R$3:$R60),
VLOOKUP($D61,VAL!$E:$Q,COLUMNS(VAL!$E:P),0))</f>
        <v/>
      </c>
      <c r="S61" s="29" t="str">
        <f t="shared" si="3"/>
        <v/>
      </c>
      <c r="T61" s="24">
        <v>58</v>
      </c>
      <c r="U61" s="30" t="str">
        <f>IFERROR(_xlfn.RANK.EQ(Q61,$Q$4:$Q$17,0)+COUNTIF($Q$4:Q61,Q61)-1,"")</f>
        <v/>
      </c>
    </row>
    <row r="62" spans="4:21" x14ac:dyDescent="0.35">
      <c r="D62" s="19" t="str">
        <f>IFERROR(
IF(OR($D61="Total",$D61=""),"",
IF(VAL!$E61="","Total",
IF($B$9="Current Week",INDEX(VAL!$E:$E,MATCH('Sales Value'!$T62,VAL!$A:$A,0)),
IF($B$9="4 weeks",INDEX(VAL!$E:$E,MATCH('Sales Value'!$T62,VAL!$B:$B,0)),
IF($B$9="13 weeks",INDEX(VAL!$E:$E,MATCH('Sales Value'!$T62,VAL!$C:$C,0)),
IF($B$9="12 months",INDEX(VAL!$E:$E,MATCH('Sales Value'!$T62,VAL!$D:$D,0)),
"")))))),
"")</f>
        <v/>
      </c>
      <c r="E62" s="42" t="str">
        <f>IF($D62="Total",SUM($E$3:$E61),
VLOOKUP($D62,VAL!$E:$Q,COLUMNS(VAL!$E:F),0))</f>
        <v/>
      </c>
      <c r="F62" s="42" t="str">
        <f>IF($D62="Total",SUM($F$3:$F61),
VLOOKUP($D62,VAL!$E:$Q,COLUMNS(VAL!$E:G),0))</f>
        <v/>
      </c>
      <c r="G62" s="29" t="str">
        <f t="shared" si="0"/>
        <v/>
      </c>
      <c r="I62" s="42" t="str">
        <f>IF($D62="Total",SUM($I$3:$I61),
VLOOKUP($D62,VAL!$E:$Q,COLUMNS(VAL!$E:I),0))</f>
        <v/>
      </c>
      <c r="J62" s="42" t="str">
        <f>IF($D62="Total",SUM($J$3:$J61),
VLOOKUP($D62,VAL!$E:$Q,COLUMNS(VAL!$E:J),0))</f>
        <v/>
      </c>
      <c r="K62" s="29" t="str">
        <f t="shared" si="1"/>
        <v/>
      </c>
      <c r="M62" s="42" t="str">
        <f>IF($D62="Total",SUM($M$3:$M61),
VLOOKUP($D62,VAL!$E:$Q,COLUMNS(VAL!$E:L),0))</f>
        <v/>
      </c>
      <c r="N62" s="42" t="str">
        <f>IF($D62="Total",SUM($N$3:$N61),
VLOOKUP($D62,VAL!$E:$Q,COLUMNS(VAL!$E:M),0))</f>
        <v/>
      </c>
      <c r="O62" s="29" t="str">
        <f t="shared" si="2"/>
        <v/>
      </c>
      <c r="Q62" s="42" t="str">
        <f>IF($D62="Total",SUM($Q$3:$Q61),
VLOOKUP($D62,VAL!$E:$Q,COLUMNS(VAL!$E:O),0))</f>
        <v/>
      </c>
      <c r="R62" s="42" t="str">
        <f>IF($D62="Total",SUM($R$3:$R61),
VLOOKUP($D62,VAL!$E:$Q,COLUMNS(VAL!$E:P),0))</f>
        <v/>
      </c>
      <c r="S62" s="29" t="str">
        <f t="shared" si="3"/>
        <v/>
      </c>
      <c r="T62" s="24">
        <v>59</v>
      </c>
      <c r="U62" s="30" t="str">
        <f>IFERROR(_xlfn.RANK.EQ(Q62,$Q$4:$Q$17,0)+COUNTIF($Q$4:Q62,Q62)-1,"")</f>
        <v/>
      </c>
    </row>
    <row r="63" spans="4:21" x14ac:dyDescent="0.35">
      <c r="D63" s="19" t="str">
        <f>IFERROR(
IF(OR($D62="Total",$D62=""),"",
IF(VAL!$E62="","Total",
IF($B$9="Current Week",INDEX(VAL!$E:$E,MATCH('Sales Value'!$T63,VAL!$A:$A,0)),
IF($B$9="4 weeks",INDEX(VAL!$E:$E,MATCH('Sales Value'!$T63,VAL!$B:$B,0)),
IF($B$9="13 weeks",INDEX(VAL!$E:$E,MATCH('Sales Value'!$T63,VAL!$C:$C,0)),
IF($B$9="12 months",INDEX(VAL!$E:$E,MATCH('Sales Value'!$T63,VAL!$D:$D,0)),
"")))))),
"")</f>
        <v/>
      </c>
      <c r="E63" s="42" t="str">
        <f>IF($D63="Total",SUM($E$3:$E62),
VLOOKUP($D63,VAL!$E:$Q,COLUMNS(VAL!$E:F),0))</f>
        <v/>
      </c>
      <c r="F63" s="42" t="str">
        <f>IF($D63="Total",SUM($F$3:$F62),
VLOOKUP($D63,VAL!$E:$Q,COLUMNS(VAL!$E:G),0))</f>
        <v/>
      </c>
      <c r="G63" s="29" t="str">
        <f t="shared" si="0"/>
        <v/>
      </c>
      <c r="I63" s="42" t="str">
        <f>IF($D63="Total",SUM($I$3:$I62),
VLOOKUP($D63,VAL!$E:$Q,COLUMNS(VAL!$E:I),0))</f>
        <v/>
      </c>
      <c r="J63" s="42" t="str">
        <f>IF($D63="Total",SUM($J$3:$J62),
VLOOKUP($D63,VAL!$E:$Q,COLUMNS(VAL!$E:J),0))</f>
        <v/>
      </c>
      <c r="K63" s="29" t="str">
        <f t="shared" si="1"/>
        <v/>
      </c>
      <c r="M63" s="42" t="str">
        <f>IF($D63="Total",SUM($M$3:$M62),
VLOOKUP($D63,VAL!$E:$Q,COLUMNS(VAL!$E:L),0))</f>
        <v/>
      </c>
      <c r="N63" s="42" t="str">
        <f>IF($D63="Total",SUM($N$3:$N62),
VLOOKUP($D63,VAL!$E:$Q,COLUMNS(VAL!$E:M),0))</f>
        <v/>
      </c>
      <c r="O63" s="29" t="str">
        <f t="shared" si="2"/>
        <v/>
      </c>
      <c r="Q63" s="42" t="str">
        <f>IF($D63="Total",SUM($Q$3:$Q62),
VLOOKUP($D63,VAL!$E:$Q,COLUMNS(VAL!$E:O),0))</f>
        <v/>
      </c>
      <c r="R63" s="42" t="str">
        <f>IF($D63="Total",SUM($R$3:$R62),
VLOOKUP($D63,VAL!$E:$Q,COLUMNS(VAL!$E:P),0))</f>
        <v/>
      </c>
      <c r="S63" s="29" t="str">
        <f t="shared" si="3"/>
        <v/>
      </c>
      <c r="T63" s="24">
        <v>60</v>
      </c>
      <c r="U63" s="30" t="str">
        <f>IFERROR(_xlfn.RANK.EQ(Q63,$Q$4:$Q$17,0)+COUNTIF($Q$4:Q63,Q63)-1,"")</f>
        <v/>
      </c>
    </row>
    <row r="64" spans="4:21" x14ac:dyDescent="0.35">
      <c r="D64" s="19" t="str">
        <f>IFERROR(
IF(OR($D63="Total",$D63=""),"",
IF(VAL!$E63="","Total",
IF($B$9="Current Week",INDEX(VAL!$E:$E,MATCH('Sales Value'!$T64,VAL!$A:$A,0)),
IF($B$9="4 weeks",INDEX(VAL!$E:$E,MATCH('Sales Value'!$T64,VAL!$B:$B,0)),
IF($B$9="13 weeks",INDEX(VAL!$E:$E,MATCH('Sales Value'!$T64,VAL!$C:$C,0)),
IF($B$9="12 months",INDEX(VAL!$E:$E,MATCH('Sales Value'!$T64,VAL!$D:$D,0)),
"")))))),
"")</f>
        <v/>
      </c>
      <c r="E64" s="42" t="str">
        <f>IF($D64="Total",SUM($E$3:$E63),
VLOOKUP($D64,VAL!$E:$Q,COLUMNS(VAL!$E:F),0))</f>
        <v/>
      </c>
      <c r="F64" s="42" t="str">
        <f>IF($D64="Total",SUM($F$3:$F63),
VLOOKUP($D64,VAL!$E:$Q,COLUMNS(VAL!$E:G),0))</f>
        <v/>
      </c>
      <c r="G64" s="29" t="str">
        <f t="shared" si="0"/>
        <v/>
      </c>
      <c r="I64" s="42" t="str">
        <f>IF($D64="Total",SUM($I$3:$I63),
VLOOKUP($D64,VAL!$E:$Q,COLUMNS(VAL!$E:I),0))</f>
        <v/>
      </c>
      <c r="J64" s="42" t="str">
        <f>IF($D64="Total",SUM($J$3:$J63),
VLOOKUP($D64,VAL!$E:$Q,COLUMNS(VAL!$E:J),0))</f>
        <v/>
      </c>
      <c r="K64" s="29" t="str">
        <f t="shared" si="1"/>
        <v/>
      </c>
      <c r="M64" s="42" t="str">
        <f>IF($D64="Total",SUM($M$3:$M63),
VLOOKUP($D64,VAL!$E:$Q,COLUMNS(VAL!$E:L),0))</f>
        <v/>
      </c>
      <c r="N64" s="42" t="str">
        <f>IF($D64="Total",SUM($N$3:$N63),
VLOOKUP($D64,VAL!$E:$Q,COLUMNS(VAL!$E:M),0))</f>
        <v/>
      </c>
      <c r="O64" s="29" t="str">
        <f t="shared" si="2"/>
        <v/>
      </c>
      <c r="Q64" s="42" t="str">
        <f>IF($D64="Total",SUM($Q$3:$Q63),
VLOOKUP($D64,VAL!$E:$Q,COLUMNS(VAL!$E:O),0))</f>
        <v/>
      </c>
      <c r="R64" s="42" t="str">
        <f>IF($D64="Total",SUM($R$3:$R63),
VLOOKUP($D64,VAL!$E:$Q,COLUMNS(VAL!$E:P),0))</f>
        <v/>
      </c>
      <c r="S64" s="29" t="str">
        <f t="shared" si="3"/>
        <v/>
      </c>
      <c r="T64" s="24">
        <v>61</v>
      </c>
      <c r="U64" s="30" t="str">
        <f>IFERROR(_xlfn.RANK.EQ(Q64,$Q$4:$Q$17,0)+COUNTIF($Q$4:Q64,Q64)-1,"")</f>
        <v/>
      </c>
    </row>
    <row r="65" spans="4:21" x14ac:dyDescent="0.35">
      <c r="D65" s="19" t="str">
        <f>IFERROR(
IF(OR($D64="Total",$D64=""),"",
IF(VAL!$E64="","Total",
IF($B$9="Current Week",INDEX(VAL!$E:$E,MATCH('Sales Value'!$T65,VAL!$A:$A,0)),
IF($B$9="4 weeks",INDEX(VAL!$E:$E,MATCH('Sales Value'!$T65,VAL!$B:$B,0)),
IF($B$9="13 weeks",INDEX(VAL!$E:$E,MATCH('Sales Value'!$T65,VAL!$C:$C,0)),
IF($B$9="12 months",INDEX(VAL!$E:$E,MATCH('Sales Value'!$T65,VAL!$D:$D,0)),
"")))))),
"")</f>
        <v/>
      </c>
      <c r="E65" s="42" t="str">
        <f>IF($D65="Total",SUM($E$3:$E64),
VLOOKUP($D65,VAL!$E:$Q,COLUMNS(VAL!$E:F),0))</f>
        <v/>
      </c>
      <c r="F65" s="42" t="str">
        <f>IF($D65="Total",SUM($F$3:$F64),
VLOOKUP($D65,VAL!$E:$Q,COLUMNS(VAL!$E:G),0))</f>
        <v/>
      </c>
      <c r="G65" s="29" t="str">
        <f t="shared" si="0"/>
        <v/>
      </c>
      <c r="I65" s="42" t="str">
        <f>IF($D65="Total",SUM($I$3:$I64),
VLOOKUP($D65,VAL!$E:$Q,COLUMNS(VAL!$E:I),0))</f>
        <v/>
      </c>
      <c r="J65" s="42" t="str">
        <f>IF($D65="Total",SUM($J$3:$J64),
VLOOKUP($D65,VAL!$E:$Q,COLUMNS(VAL!$E:J),0))</f>
        <v/>
      </c>
      <c r="K65" s="29" t="str">
        <f t="shared" si="1"/>
        <v/>
      </c>
      <c r="M65" s="42" t="str">
        <f>IF($D65="Total",SUM($M$3:$M64),
VLOOKUP($D65,VAL!$E:$Q,COLUMNS(VAL!$E:L),0))</f>
        <v/>
      </c>
      <c r="N65" s="42" t="str">
        <f>IF($D65="Total",SUM($N$3:$N64),
VLOOKUP($D65,VAL!$E:$Q,COLUMNS(VAL!$E:M),0))</f>
        <v/>
      </c>
      <c r="O65" s="29" t="str">
        <f t="shared" si="2"/>
        <v/>
      </c>
      <c r="Q65" s="42" t="str">
        <f>IF($D65="Total",SUM($Q$3:$Q64),
VLOOKUP($D65,VAL!$E:$Q,COLUMNS(VAL!$E:O),0))</f>
        <v/>
      </c>
      <c r="R65" s="42" t="str">
        <f>IF($D65="Total",SUM($R$3:$R64),
VLOOKUP($D65,VAL!$E:$Q,COLUMNS(VAL!$E:P),0))</f>
        <v/>
      </c>
      <c r="S65" s="29" t="str">
        <f t="shared" si="3"/>
        <v/>
      </c>
      <c r="T65" s="24">
        <v>62</v>
      </c>
      <c r="U65" s="30" t="str">
        <f>IFERROR(_xlfn.RANK.EQ(Q65,$Q$4:$Q$17,0)+COUNTIF($Q$4:Q65,Q65)-1,"")</f>
        <v/>
      </c>
    </row>
    <row r="66" spans="4:21" x14ac:dyDescent="0.35">
      <c r="D66" s="19" t="str">
        <f>IFERROR(
IF(OR($D65="Total",$D65=""),"",
IF(VAL!$E65="","Total",
IF($B$9="Current Week",INDEX(VAL!$E:$E,MATCH('Sales Value'!$T66,VAL!$A:$A,0)),
IF($B$9="4 weeks",INDEX(VAL!$E:$E,MATCH('Sales Value'!$T66,VAL!$B:$B,0)),
IF($B$9="13 weeks",INDEX(VAL!$E:$E,MATCH('Sales Value'!$T66,VAL!$C:$C,0)),
IF($B$9="12 months",INDEX(VAL!$E:$E,MATCH('Sales Value'!$T66,VAL!$D:$D,0)),
"")))))),
"")</f>
        <v/>
      </c>
      <c r="E66" s="42" t="str">
        <f>IF($D66="Total",SUM($E$3:$E65),
VLOOKUP($D66,VAL!$E:$Q,COLUMNS(VAL!$E:F),0))</f>
        <v/>
      </c>
      <c r="F66" s="42" t="str">
        <f>IF($D66="Total",SUM($F$3:$F65),
VLOOKUP($D66,VAL!$E:$Q,COLUMNS(VAL!$E:G),0))</f>
        <v/>
      </c>
      <c r="G66" s="29" t="str">
        <f t="shared" si="0"/>
        <v/>
      </c>
      <c r="I66" s="42" t="str">
        <f>IF($D66="Total",SUM($I$3:$I65),
VLOOKUP($D66,VAL!$E:$Q,COLUMNS(VAL!$E:I),0))</f>
        <v/>
      </c>
      <c r="J66" s="42" t="str">
        <f>IF($D66="Total",SUM($J$3:$J65),
VLOOKUP($D66,VAL!$E:$Q,COLUMNS(VAL!$E:J),0))</f>
        <v/>
      </c>
      <c r="K66" s="29" t="str">
        <f t="shared" si="1"/>
        <v/>
      </c>
      <c r="M66" s="42" t="str">
        <f>IF($D66="Total",SUM($M$3:$M65),
VLOOKUP($D66,VAL!$E:$Q,COLUMNS(VAL!$E:L),0))</f>
        <v/>
      </c>
      <c r="N66" s="42" t="str">
        <f>IF($D66="Total",SUM($N$3:$N65),
VLOOKUP($D66,VAL!$E:$Q,COLUMNS(VAL!$E:M),0))</f>
        <v/>
      </c>
      <c r="O66" s="29" t="str">
        <f t="shared" si="2"/>
        <v/>
      </c>
      <c r="Q66" s="42" t="str">
        <f>IF($D66="Total",SUM($Q$3:$Q65),
VLOOKUP($D66,VAL!$E:$Q,COLUMNS(VAL!$E:O),0))</f>
        <v/>
      </c>
      <c r="R66" s="42" t="str">
        <f>IF($D66="Total",SUM($R$3:$R65),
VLOOKUP($D66,VAL!$E:$Q,COLUMNS(VAL!$E:P),0))</f>
        <v/>
      </c>
      <c r="S66" s="29" t="str">
        <f t="shared" si="3"/>
        <v/>
      </c>
      <c r="T66" s="24">
        <v>63</v>
      </c>
      <c r="U66" s="30" t="str">
        <f>IFERROR(_xlfn.RANK.EQ(Q66,$Q$4:$Q$17,0)+COUNTIF($Q$4:Q66,Q66)-1,"")</f>
        <v/>
      </c>
    </row>
    <row r="67" spans="4:21" x14ac:dyDescent="0.35">
      <c r="D67" s="19" t="str">
        <f>IFERROR(
IF(OR($D66="Total",$D66=""),"",
IF(VAL!$E66="","Total",
IF($B$9="Current Week",INDEX(VAL!$E:$E,MATCH('Sales Value'!$T67,VAL!$A:$A,0)),
IF($B$9="4 weeks",INDEX(VAL!$E:$E,MATCH('Sales Value'!$T67,VAL!$B:$B,0)),
IF($B$9="13 weeks",INDEX(VAL!$E:$E,MATCH('Sales Value'!$T67,VAL!$C:$C,0)),
IF($B$9="12 months",INDEX(VAL!$E:$E,MATCH('Sales Value'!$T67,VAL!$D:$D,0)),
"")))))),
"")</f>
        <v/>
      </c>
      <c r="E67" s="42" t="str">
        <f>IF($D67="Total",SUM($E$3:$E66),
VLOOKUP($D67,VAL!$E:$Q,COLUMNS(VAL!$E:F),0))</f>
        <v/>
      </c>
      <c r="F67" s="42" t="str">
        <f>IF($D67="Total",SUM($F$3:$F66),
VLOOKUP($D67,VAL!$E:$Q,COLUMNS(VAL!$E:G),0))</f>
        <v/>
      </c>
      <c r="G67" s="29" t="str">
        <f t="shared" si="0"/>
        <v/>
      </c>
      <c r="I67" s="42" t="str">
        <f>IF($D67="Total",SUM($I$3:$I66),
VLOOKUP($D67,VAL!$E:$Q,COLUMNS(VAL!$E:I),0))</f>
        <v/>
      </c>
      <c r="J67" s="42" t="str">
        <f>IF($D67="Total",SUM($J$3:$J66),
VLOOKUP($D67,VAL!$E:$Q,COLUMNS(VAL!$E:J),0))</f>
        <v/>
      </c>
      <c r="K67" s="29" t="str">
        <f t="shared" si="1"/>
        <v/>
      </c>
      <c r="M67" s="42" t="str">
        <f>IF($D67="Total",SUM($M$3:$M66),
VLOOKUP($D67,VAL!$E:$Q,COLUMNS(VAL!$E:L),0))</f>
        <v/>
      </c>
      <c r="N67" s="42" t="str">
        <f>IF($D67="Total",SUM($N$3:$N66),
VLOOKUP($D67,VAL!$E:$Q,COLUMNS(VAL!$E:M),0))</f>
        <v/>
      </c>
      <c r="O67" s="29" t="str">
        <f t="shared" si="2"/>
        <v/>
      </c>
      <c r="Q67" s="42" t="str">
        <f>IF($D67="Total",SUM($Q$3:$Q66),
VLOOKUP($D67,VAL!$E:$Q,COLUMNS(VAL!$E:O),0))</f>
        <v/>
      </c>
      <c r="R67" s="42" t="str">
        <f>IF($D67="Total",SUM($R$3:$R66),
VLOOKUP($D67,VAL!$E:$Q,COLUMNS(VAL!$E:P),0))</f>
        <v/>
      </c>
      <c r="S67" s="29" t="str">
        <f t="shared" si="3"/>
        <v/>
      </c>
      <c r="T67" s="24">
        <v>64</v>
      </c>
      <c r="U67" s="30" t="str">
        <f>IFERROR(_xlfn.RANK.EQ(Q67,$Q$4:$Q$17,0)+COUNTIF($Q$4:Q67,Q67)-1,"")</f>
        <v/>
      </c>
    </row>
    <row r="68" spans="4:21" x14ac:dyDescent="0.35">
      <c r="D68" s="19" t="str">
        <f>IFERROR(
IF(OR($D67="Total",$D67=""),"",
IF(VAL!$E67="","Total",
IF($B$9="Current Week",INDEX(VAL!$E:$E,MATCH('Sales Value'!$T68,VAL!$A:$A,0)),
IF($B$9="4 weeks",INDEX(VAL!$E:$E,MATCH('Sales Value'!$T68,VAL!$B:$B,0)),
IF($B$9="13 weeks",INDEX(VAL!$E:$E,MATCH('Sales Value'!$T68,VAL!$C:$C,0)),
IF($B$9="12 months",INDEX(VAL!$E:$E,MATCH('Sales Value'!$T68,VAL!$D:$D,0)),
"")))))),
"")</f>
        <v/>
      </c>
      <c r="E68" s="42" t="str">
        <f>IF($D68="Total",SUM($E$3:$E67),
VLOOKUP($D68,VAL!$E:$Q,COLUMNS(VAL!$E:F),0))</f>
        <v/>
      </c>
      <c r="F68" s="42" t="str">
        <f>IF($D68="Total",SUM($F$3:$F67),
VLOOKUP($D68,VAL!$E:$Q,COLUMNS(VAL!$E:G),0))</f>
        <v/>
      </c>
      <c r="G68" s="29" t="str">
        <f t="shared" ref="G68:G103" si="5">IFERROR((E68-F68)/F68,"")</f>
        <v/>
      </c>
      <c r="I68" s="42" t="str">
        <f>IF($D68="Total",SUM($I$3:$I67),
VLOOKUP($D68,VAL!$E:$Q,COLUMNS(VAL!$E:I),0))</f>
        <v/>
      </c>
      <c r="J68" s="42" t="str">
        <f>IF($D68="Total",SUM($J$3:$J67),
VLOOKUP($D68,VAL!$E:$Q,COLUMNS(VAL!$E:J),0))</f>
        <v/>
      </c>
      <c r="K68" s="29" t="str">
        <f t="shared" ref="K68:K103" si="6">IFERROR((I68-J68)/J68,"")</f>
        <v/>
      </c>
      <c r="M68" s="42" t="str">
        <f>IF($D68="Total",SUM($M$3:$M67),
VLOOKUP($D68,VAL!$E:$Q,COLUMNS(VAL!$E:L),0))</f>
        <v/>
      </c>
      <c r="N68" s="42" t="str">
        <f>IF($D68="Total",SUM($N$3:$N67),
VLOOKUP($D68,VAL!$E:$Q,COLUMNS(VAL!$E:M),0))</f>
        <v/>
      </c>
      <c r="O68" s="29" t="str">
        <f t="shared" ref="O68:O103" si="7">IFERROR((M68-N68)/N68,"")</f>
        <v/>
      </c>
      <c r="Q68" s="42" t="str">
        <f>IF($D68="Total",SUM($Q$3:$Q67),
VLOOKUP($D68,VAL!$E:$Q,COLUMNS(VAL!$E:O),0))</f>
        <v/>
      </c>
      <c r="R68" s="42" t="str">
        <f>IF($D68="Total",SUM($R$3:$R67),
VLOOKUP($D68,VAL!$E:$Q,COLUMNS(VAL!$E:P),0))</f>
        <v/>
      </c>
      <c r="S68" s="29" t="str">
        <f t="shared" ref="S68:S103" si="8">IFERROR((Q68-R68)/R68,"")</f>
        <v/>
      </c>
      <c r="T68" s="24">
        <v>65</v>
      </c>
      <c r="U68" s="30" t="str">
        <f>IFERROR(_xlfn.RANK.EQ(Q68,$Q$4:$Q$17,0)+COUNTIF($Q$4:Q68,Q68)-1,"")</f>
        <v/>
      </c>
    </row>
    <row r="69" spans="4:21" x14ac:dyDescent="0.35">
      <c r="D69" s="19" t="str">
        <f>IFERROR(
IF(OR($D68="Total",$D68=""),"",
IF(VAL!$E68="","Total",
IF($B$9="Current Week",INDEX(VAL!$E:$E,MATCH('Sales Value'!$T69,VAL!$A:$A,0)),
IF($B$9="4 weeks",INDEX(VAL!$E:$E,MATCH('Sales Value'!$T69,VAL!$B:$B,0)),
IF($B$9="13 weeks",INDEX(VAL!$E:$E,MATCH('Sales Value'!$T69,VAL!$C:$C,0)),
IF($B$9="12 months",INDEX(VAL!$E:$E,MATCH('Sales Value'!$T69,VAL!$D:$D,0)),
"")))))),
"")</f>
        <v/>
      </c>
      <c r="E69" s="42" t="str">
        <f>IF($D69="Total",SUM($E$3:$E68),
VLOOKUP($D69,VAL!$E:$Q,COLUMNS(VAL!$E:F),0))</f>
        <v/>
      </c>
      <c r="F69" s="42" t="str">
        <f>IF($D69="Total",SUM($F$3:$F68),
VLOOKUP($D69,VAL!$E:$Q,COLUMNS(VAL!$E:G),0))</f>
        <v/>
      </c>
      <c r="G69" s="29" t="str">
        <f t="shared" si="5"/>
        <v/>
      </c>
      <c r="I69" s="42" t="str">
        <f>IF($D69="Total",SUM($I$3:$I68),
VLOOKUP($D69,VAL!$E:$Q,COLUMNS(VAL!$E:I),0))</f>
        <v/>
      </c>
      <c r="J69" s="42" t="str">
        <f>IF($D69="Total",SUM($J$3:$J68),
VLOOKUP($D69,VAL!$E:$Q,COLUMNS(VAL!$E:J),0))</f>
        <v/>
      </c>
      <c r="K69" s="29" t="str">
        <f t="shared" si="6"/>
        <v/>
      </c>
      <c r="M69" s="42" t="str">
        <f>IF($D69="Total",SUM($M$3:$M68),
VLOOKUP($D69,VAL!$E:$Q,COLUMNS(VAL!$E:L),0))</f>
        <v/>
      </c>
      <c r="N69" s="42" t="str">
        <f>IF($D69="Total",SUM($N$3:$N68),
VLOOKUP($D69,VAL!$E:$Q,COLUMNS(VAL!$E:M),0))</f>
        <v/>
      </c>
      <c r="O69" s="29" t="str">
        <f t="shared" si="7"/>
        <v/>
      </c>
      <c r="Q69" s="42" t="str">
        <f>IF($D69="Total",SUM($Q$3:$Q68),
VLOOKUP($D69,VAL!$E:$Q,COLUMNS(VAL!$E:O),0))</f>
        <v/>
      </c>
      <c r="R69" s="42" t="str">
        <f>IF($D69="Total",SUM($R$3:$R68),
VLOOKUP($D69,VAL!$E:$Q,COLUMNS(VAL!$E:P),0))</f>
        <v/>
      </c>
      <c r="S69" s="29" t="str">
        <f t="shared" si="8"/>
        <v/>
      </c>
      <c r="T69" s="24">
        <v>66</v>
      </c>
      <c r="U69" s="30" t="str">
        <f>IFERROR(_xlfn.RANK.EQ(Q69,$Q$4:$Q$17,0)+COUNTIF($Q$4:Q69,Q69)-1,"")</f>
        <v/>
      </c>
    </row>
    <row r="70" spans="4:21" x14ac:dyDescent="0.35">
      <c r="D70" s="19" t="str">
        <f>IFERROR(
IF(OR($D69="Total",$D69=""),"",
IF(VAL!$E69="","Total",
IF($B$9="Current Week",INDEX(VAL!$E:$E,MATCH('Sales Value'!$T70,VAL!$A:$A,0)),
IF($B$9="4 weeks",INDEX(VAL!$E:$E,MATCH('Sales Value'!$T70,VAL!$B:$B,0)),
IF($B$9="13 weeks",INDEX(VAL!$E:$E,MATCH('Sales Value'!$T70,VAL!$C:$C,0)),
IF($B$9="12 months",INDEX(VAL!$E:$E,MATCH('Sales Value'!$T70,VAL!$D:$D,0)),
"")))))),
"")</f>
        <v/>
      </c>
      <c r="E70" s="42" t="str">
        <f>IF($D70="Total",SUM($E$3:$E69),
VLOOKUP($D70,VAL!$E:$Q,COLUMNS(VAL!$E:F),0))</f>
        <v/>
      </c>
      <c r="F70" s="42" t="str">
        <f>IF($D70="Total",SUM($F$3:$F69),
VLOOKUP($D70,VAL!$E:$Q,COLUMNS(VAL!$E:G),0))</f>
        <v/>
      </c>
      <c r="G70" s="29" t="str">
        <f t="shared" si="5"/>
        <v/>
      </c>
      <c r="I70" s="42" t="str">
        <f>IF($D70="Total",SUM($I$3:$I69),
VLOOKUP($D70,VAL!$E:$Q,COLUMNS(VAL!$E:I),0))</f>
        <v/>
      </c>
      <c r="J70" s="42" t="str">
        <f>IF($D70="Total",SUM($J$3:$J69),
VLOOKUP($D70,VAL!$E:$Q,COLUMNS(VAL!$E:J),0))</f>
        <v/>
      </c>
      <c r="K70" s="29" t="str">
        <f t="shared" si="6"/>
        <v/>
      </c>
      <c r="M70" s="42" t="str">
        <f>IF($D70="Total",SUM($M$3:$M69),
VLOOKUP($D70,VAL!$E:$Q,COLUMNS(VAL!$E:L),0))</f>
        <v/>
      </c>
      <c r="N70" s="42" t="str">
        <f>IF($D70="Total",SUM($N$3:$N69),
VLOOKUP($D70,VAL!$E:$Q,COLUMNS(VAL!$E:M),0))</f>
        <v/>
      </c>
      <c r="O70" s="29" t="str">
        <f t="shared" si="7"/>
        <v/>
      </c>
      <c r="Q70" s="42" t="str">
        <f>IF($D70="Total",SUM($Q$3:$Q69),
VLOOKUP($D70,VAL!$E:$Q,COLUMNS(VAL!$E:O),0))</f>
        <v/>
      </c>
      <c r="R70" s="42" t="str">
        <f>IF($D70="Total",SUM($R$3:$R69),
VLOOKUP($D70,VAL!$E:$Q,COLUMNS(VAL!$E:P),0))</f>
        <v/>
      </c>
      <c r="S70" s="29" t="str">
        <f t="shared" si="8"/>
        <v/>
      </c>
      <c r="T70" s="24">
        <v>67</v>
      </c>
      <c r="U70" s="30" t="str">
        <f>IFERROR(_xlfn.RANK.EQ(Q70,$Q$4:$Q$17,0)+COUNTIF($Q$4:Q70,Q70)-1,"")</f>
        <v/>
      </c>
    </row>
    <row r="71" spans="4:21" x14ac:dyDescent="0.35">
      <c r="D71" s="19" t="str">
        <f>IFERROR(
IF(OR($D70="Total",$D70=""),"",
IF(VAL!$E70="","Total",
IF($B$9="Current Week",INDEX(VAL!$E:$E,MATCH('Sales Value'!$T71,VAL!$A:$A,0)),
IF($B$9="4 weeks",INDEX(VAL!$E:$E,MATCH('Sales Value'!$T71,VAL!$B:$B,0)),
IF($B$9="13 weeks",INDEX(VAL!$E:$E,MATCH('Sales Value'!$T71,VAL!$C:$C,0)),
IF($B$9="12 months",INDEX(VAL!$E:$E,MATCH('Sales Value'!$T71,VAL!$D:$D,0)),
"")))))),
"")</f>
        <v/>
      </c>
      <c r="E71" s="42" t="str">
        <f>IF($D71="Total",SUM($E$3:$E70),
VLOOKUP($D71,VAL!$E:$Q,COLUMNS(VAL!$E:F),0))</f>
        <v/>
      </c>
      <c r="F71" s="42" t="str">
        <f>IF($D71="Total",SUM($F$3:$F70),
VLOOKUP($D71,VAL!$E:$Q,COLUMNS(VAL!$E:G),0))</f>
        <v/>
      </c>
      <c r="G71" s="29" t="str">
        <f t="shared" si="5"/>
        <v/>
      </c>
      <c r="I71" s="42" t="str">
        <f>IF($D71="Total",SUM($I$3:$I70),
VLOOKUP($D71,VAL!$E:$Q,COLUMNS(VAL!$E:I),0))</f>
        <v/>
      </c>
      <c r="J71" s="42" t="str">
        <f>IF($D71="Total",SUM($J$3:$J70),
VLOOKUP($D71,VAL!$E:$Q,COLUMNS(VAL!$E:J),0))</f>
        <v/>
      </c>
      <c r="K71" s="29" t="str">
        <f t="shared" si="6"/>
        <v/>
      </c>
      <c r="M71" s="42" t="str">
        <f>IF($D71="Total",SUM($M$3:$M70),
VLOOKUP($D71,VAL!$E:$Q,COLUMNS(VAL!$E:L),0))</f>
        <v/>
      </c>
      <c r="N71" s="42" t="str">
        <f>IF($D71="Total",SUM($N$3:$N70),
VLOOKUP($D71,VAL!$E:$Q,COLUMNS(VAL!$E:M),0))</f>
        <v/>
      </c>
      <c r="O71" s="29" t="str">
        <f t="shared" si="7"/>
        <v/>
      </c>
      <c r="Q71" s="42" t="str">
        <f>IF($D71="Total",SUM($Q$3:$Q70),
VLOOKUP($D71,VAL!$E:$Q,COLUMNS(VAL!$E:O),0))</f>
        <v/>
      </c>
      <c r="R71" s="42" t="str">
        <f>IF($D71="Total",SUM($R$3:$R70),
VLOOKUP($D71,VAL!$E:$Q,COLUMNS(VAL!$E:P),0))</f>
        <v/>
      </c>
      <c r="S71" s="29" t="str">
        <f t="shared" si="8"/>
        <v/>
      </c>
      <c r="T71" s="24">
        <v>68</v>
      </c>
      <c r="U71" s="30" t="str">
        <f>IFERROR(_xlfn.RANK.EQ(Q71,$Q$4:$Q$17,0)+COUNTIF($Q$4:Q71,Q71)-1,"")</f>
        <v/>
      </c>
    </row>
    <row r="72" spans="4:21" x14ac:dyDescent="0.35">
      <c r="D72" s="19" t="str">
        <f>IFERROR(
IF(OR($D71="Total",$D71=""),"",
IF(VAL!$E71="","Total",
IF($B$9="Current Week",INDEX(VAL!$E:$E,MATCH('Sales Value'!$T72,VAL!$A:$A,0)),
IF($B$9="4 weeks",INDEX(VAL!$E:$E,MATCH('Sales Value'!$T72,VAL!$B:$B,0)),
IF($B$9="13 weeks",INDEX(VAL!$E:$E,MATCH('Sales Value'!$T72,VAL!$C:$C,0)),
IF($B$9="12 months",INDEX(VAL!$E:$E,MATCH('Sales Value'!$T72,VAL!$D:$D,0)),
"")))))),
"")</f>
        <v/>
      </c>
      <c r="E72" s="42" t="str">
        <f>IF($D72="Total",SUM($E$3:$E71),
VLOOKUP($D72,VAL!$E:$Q,COLUMNS(VAL!$E:F),0))</f>
        <v/>
      </c>
      <c r="F72" s="42" t="str">
        <f>IF($D72="Total",SUM($F$3:$F71),
VLOOKUP($D72,VAL!$E:$Q,COLUMNS(VAL!$E:G),0))</f>
        <v/>
      </c>
      <c r="G72" s="29" t="str">
        <f t="shared" si="5"/>
        <v/>
      </c>
      <c r="I72" s="42" t="str">
        <f>IF($D72="Total",SUM($I$3:$I71),
VLOOKUP($D72,VAL!$E:$Q,COLUMNS(VAL!$E:I),0))</f>
        <v/>
      </c>
      <c r="J72" s="42" t="str">
        <f>IF($D72="Total",SUM($J$3:$J71),
VLOOKUP($D72,VAL!$E:$Q,COLUMNS(VAL!$E:J),0))</f>
        <v/>
      </c>
      <c r="K72" s="29" t="str">
        <f t="shared" si="6"/>
        <v/>
      </c>
      <c r="M72" s="42" t="str">
        <f>IF($D72="Total",SUM($M$3:$M71),
VLOOKUP($D72,VAL!$E:$Q,COLUMNS(VAL!$E:L),0))</f>
        <v/>
      </c>
      <c r="N72" s="42" t="str">
        <f>IF($D72="Total",SUM($N$3:$N71),
VLOOKUP($D72,VAL!$E:$Q,COLUMNS(VAL!$E:M),0))</f>
        <v/>
      </c>
      <c r="O72" s="29" t="str">
        <f t="shared" si="7"/>
        <v/>
      </c>
      <c r="Q72" s="42" t="str">
        <f>IF($D72="Total",SUM($Q$3:$Q71),
VLOOKUP($D72,VAL!$E:$Q,COLUMNS(VAL!$E:O),0))</f>
        <v/>
      </c>
      <c r="R72" s="42" t="str">
        <f>IF($D72="Total",SUM($R$3:$R71),
VLOOKUP($D72,VAL!$E:$Q,COLUMNS(VAL!$E:P),0))</f>
        <v/>
      </c>
      <c r="S72" s="29" t="str">
        <f t="shared" si="8"/>
        <v/>
      </c>
      <c r="T72" s="24">
        <v>69</v>
      </c>
      <c r="U72" s="30" t="str">
        <f>IFERROR(_xlfn.RANK.EQ(Q72,$Q$4:$Q$17,0)+COUNTIF($Q$4:Q72,Q72)-1,"")</f>
        <v/>
      </c>
    </row>
    <row r="73" spans="4:21" x14ac:dyDescent="0.35">
      <c r="D73" s="19" t="str">
        <f>IFERROR(
IF(OR($D72="Total",$D72=""),"",
IF(VAL!$E72="","Total",
IF($B$9="Current Week",INDEX(VAL!$E:$E,MATCH('Sales Value'!$T73,VAL!$A:$A,0)),
IF($B$9="4 weeks",INDEX(VAL!$E:$E,MATCH('Sales Value'!$T73,VAL!$B:$B,0)),
IF($B$9="13 weeks",INDEX(VAL!$E:$E,MATCH('Sales Value'!$T73,VAL!$C:$C,0)),
IF($B$9="12 months",INDEX(VAL!$E:$E,MATCH('Sales Value'!$T73,VAL!$D:$D,0)),
"")))))),
"")</f>
        <v/>
      </c>
      <c r="E73" s="42" t="str">
        <f>IF($D73="Total",SUM($E$3:$E72),
VLOOKUP($D73,VAL!$E:$Q,COLUMNS(VAL!$E:F),0))</f>
        <v/>
      </c>
      <c r="F73" s="42" t="str">
        <f>IF($D73="Total",SUM($F$3:$F72),
VLOOKUP($D73,VAL!$E:$Q,COLUMNS(VAL!$E:G),0))</f>
        <v/>
      </c>
      <c r="G73" s="29" t="str">
        <f t="shared" si="5"/>
        <v/>
      </c>
      <c r="I73" s="42" t="str">
        <f>IF($D73="Total",SUM($I$3:$I72),
VLOOKUP($D73,VAL!$E:$Q,COLUMNS(VAL!$E:I),0))</f>
        <v/>
      </c>
      <c r="J73" s="42" t="str">
        <f>IF($D73="Total",SUM($J$3:$J72),
VLOOKUP($D73,VAL!$E:$Q,COLUMNS(VAL!$E:J),0))</f>
        <v/>
      </c>
      <c r="K73" s="29" t="str">
        <f t="shared" si="6"/>
        <v/>
      </c>
      <c r="M73" s="42" t="str">
        <f>IF($D73="Total",SUM($M$3:$M72),
VLOOKUP($D73,VAL!$E:$Q,COLUMNS(VAL!$E:L),0))</f>
        <v/>
      </c>
      <c r="N73" s="42" t="str">
        <f>IF($D73="Total",SUM($N$3:$N72),
VLOOKUP($D73,VAL!$E:$Q,COLUMNS(VAL!$E:M),0))</f>
        <v/>
      </c>
      <c r="O73" s="29" t="str">
        <f t="shared" si="7"/>
        <v/>
      </c>
      <c r="Q73" s="42" t="str">
        <f>IF($D73="Total",SUM($Q$3:$Q72),
VLOOKUP($D73,VAL!$E:$Q,COLUMNS(VAL!$E:O),0))</f>
        <v/>
      </c>
      <c r="R73" s="42" t="str">
        <f>IF($D73="Total",SUM($R$3:$R72),
VLOOKUP($D73,VAL!$E:$Q,COLUMNS(VAL!$E:P),0))</f>
        <v/>
      </c>
      <c r="S73" s="29" t="str">
        <f t="shared" si="8"/>
        <v/>
      </c>
      <c r="T73" s="24">
        <v>70</v>
      </c>
      <c r="U73" s="30" t="str">
        <f>IFERROR(_xlfn.RANK.EQ(Q73,$Q$4:$Q$17,0)+COUNTIF($Q$4:Q73,Q73)-1,"")</f>
        <v/>
      </c>
    </row>
    <row r="74" spans="4:21" x14ac:dyDescent="0.35">
      <c r="D74" s="19" t="str">
        <f>IFERROR(
IF(OR($D73="Total",$D73=""),"",
IF(VAL!$E73="","Total",
IF($B$9="Current Week",INDEX(VAL!$E:$E,MATCH('Sales Value'!$T74,VAL!$A:$A,0)),
IF($B$9="4 weeks",INDEX(VAL!$E:$E,MATCH('Sales Value'!$T74,VAL!$B:$B,0)),
IF($B$9="13 weeks",INDEX(VAL!$E:$E,MATCH('Sales Value'!$T74,VAL!$C:$C,0)),
IF($B$9="12 months",INDEX(VAL!$E:$E,MATCH('Sales Value'!$T74,VAL!$D:$D,0)),
"")))))),
"")</f>
        <v/>
      </c>
      <c r="E74" s="42" t="str">
        <f>IF($D74="Total",SUM($E$3:$E73),
VLOOKUP($D74,VAL!$E:$Q,COLUMNS(VAL!$E:F),0))</f>
        <v/>
      </c>
      <c r="F74" s="42" t="str">
        <f>IF($D74="Total",SUM($F$3:$F73),
VLOOKUP($D74,VAL!$E:$Q,COLUMNS(VAL!$E:G),0))</f>
        <v/>
      </c>
      <c r="G74" s="29" t="str">
        <f t="shared" si="5"/>
        <v/>
      </c>
      <c r="I74" s="42" t="str">
        <f>IF($D74="Total",SUM($I$3:$I73),
VLOOKUP($D74,VAL!$E:$Q,COLUMNS(VAL!$E:I),0))</f>
        <v/>
      </c>
      <c r="J74" s="42" t="str">
        <f>IF($D74="Total",SUM($J$3:$J73),
VLOOKUP($D74,VAL!$E:$Q,COLUMNS(VAL!$E:J),0))</f>
        <v/>
      </c>
      <c r="K74" s="29" t="str">
        <f t="shared" si="6"/>
        <v/>
      </c>
      <c r="M74" s="42" t="str">
        <f>IF($D74="Total",SUM($M$3:$M73),
VLOOKUP($D74,VAL!$E:$Q,COLUMNS(VAL!$E:L),0))</f>
        <v/>
      </c>
      <c r="N74" s="42" t="str">
        <f>IF($D74="Total",SUM($N$3:$N73),
VLOOKUP($D74,VAL!$E:$Q,COLUMNS(VAL!$E:M),0))</f>
        <v/>
      </c>
      <c r="O74" s="29" t="str">
        <f t="shared" si="7"/>
        <v/>
      </c>
      <c r="Q74" s="42" t="str">
        <f>IF($D74="Total",SUM($Q$3:$Q73),
VLOOKUP($D74,VAL!$E:$Q,COLUMNS(VAL!$E:O),0))</f>
        <v/>
      </c>
      <c r="R74" s="42" t="str">
        <f>IF($D74="Total",SUM($R$3:$R73),
VLOOKUP($D74,VAL!$E:$Q,COLUMNS(VAL!$E:P),0))</f>
        <v/>
      </c>
      <c r="S74" s="29" t="str">
        <f t="shared" si="8"/>
        <v/>
      </c>
      <c r="T74" s="24">
        <v>71</v>
      </c>
      <c r="U74" s="30" t="str">
        <f>IFERROR(_xlfn.RANK.EQ(Q74,$Q$4:$Q$17,0)+COUNTIF($Q$4:Q74,Q74)-1,"")</f>
        <v/>
      </c>
    </row>
    <row r="75" spans="4:21" x14ac:dyDescent="0.35">
      <c r="D75" s="19" t="str">
        <f>IFERROR(
IF(OR($D74="Total",$D74=""),"",
IF(VAL!$E74="","Total",
IF($B$9="Current Week",INDEX(VAL!$E:$E,MATCH('Sales Value'!$T75,VAL!$A:$A,0)),
IF($B$9="4 weeks",INDEX(VAL!$E:$E,MATCH('Sales Value'!$T75,VAL!$B:$B,0)),
IF($B$9="13 weeks",INDEX(VAL!$E:$E,MATCH('Sales Value'!$T75,VAL!$C:$C,0)),
IF($B$9="12 months",INDEX(VAL!$E:$E,MATCH('Sales Value'!$T75,VAL!$D:$D,0)),
"")))))),
"")</f>
        <v/>
      </c>
      <c r="E75" s="42" t="str">
        <f>IF($D75="Total",SUM($E$3:$E74),
VLOOKUP($D75,VAL!$E:$Q,COLUMNS(VAL!$E:F),0))</f>
        <v/>
      </c>
      <c r="F75" s="42" t="str">
        <f>IF($D75="Total",SUM($F$3:$F74),
VLOOKUP($D75,VAL!$E:$Q,COLUMNS(VAL!$E:G),0))</f>
        <v/>
      </c>
      <c r="G75" s="29" t="str">
        <f t="shared" si="5"/>
        <v/>
      </c>
      <c r="I75" s="42" t="str">
        <f>IF($D75="Total",SUM($I$3:$I74),
VLOOKUP($D75,VAL!$E:$Q,COLUMNS(VAL!$E:I),0))</f>
        <v/>
      </c>
      <c r="J75" s="42" t="str">
        <f>IF($D75="Total",SUM($J$3:$J74),
VLOOKUP($D75,VAL!$E:$Q,COLUMNS(VAL!$E:J),0))</f>
        <v/>
      </c>
      <c r="K75" s="29" t="str">
        <f t="shared" si="6"/>
        <v/>
      </c>
      <c r="M75" s="42" t="str">
        <f>IF($D75="Total",SUM($M$3:$M74),
VLOOKUP($D75,VAL!$E:$Q,COLUMNS(VAL!$E:L),0))</f>
        <v/>
      </c>
      <c r="N75" s="42" t="str">
        <f>IF($D75="Total",SUM($N$3:$N74),
VLOOKUP($D75,VAL!$E:$Q,COLUMNS(VAL!$E:M),0))</f>
        <v/>
      </c>
      <c r="O75" s="29" t="str">
        <f t="shared" si="7"/>
        <v/>
      </c>
      <c r="Q75" s="42" t="str">
        <f>IF($D75="Total",SUM($Q$3:$Q74),
VLOOKUP($D75,VAL!$E:$Q,COLUMNS(VAL!$E:O),0))</f>
        <v/>
      </c>
      <c r="R75" s="42" t="str">
        <f>IF($D75="Total",SUM($R$3:$R74),
VLOOKUP($D75,VAL!$E:$Q,COLUMNS(VAL!$E:P),0))</f>
        <v/>
      </c>
      <c r="S75" s="29" t="str">
        <f t="shared" si="8"/>
        <v/>
      </c>
      <c r="T75" s="24">
        <v>72</v>
      </c>
      <c r="U75" s="30" t="str">
        <f>IFERROR(_xlfn.RANK.EQ(Q75,$Q$4:$Q$17,0)+COUNTIF($Q$4:Q75,Q75)-1,"")</f>
        <v/>
      </c>
    </row>
    <row r="76" spans="4:21" x14ac:dyDescent="0.35">
      <c r="D76" s="19" t="str">
        <f>IFERROR(
IF(OR($D75="Total",$D75=""),"",
IF(VAL!$E75="","Total",
IF($B$9="Current Week",INDEX(VAL!$E:$E,MATCH('Sales Value'!$T76,VAL!$A:$A,0)),
IF($B$9="4 weeks",INDEX(VAL!$E:$E,MATCH('Sales Value'!$T76,VAL!$B:$B,0)),
IF($B$9="13 weeks",INDEX(VAL!$E:$E,MATCH('Sales Value'!$T76,VAL!$C:$C,0)),
IF($B$9="12 months",INDEX(VAL!$E:$E,MATCH('Sales Value'!$T76,VAL!$D:$D,0)),
"")))))),
"")</f>
        <v/>
      </c>
      <c r="E76" s="42" t="str">
        <f>IF($D76="Total",SUM($E$3:$E75),
VLOOKUP($D76,VAL!$E:$Q,COLUMNS(VAL!$E:F),0))</f>
        <v/>
      </c>
      <c r="F76" s="42" t="str">
        <f>IF($D76="Total",SUM($F$3:$F75),
VLOOKUP($D76,VAL!$E:$Q,COLUMNS(VAL!$E:G),0))</f>
        <v/>
      </c>
      <c r="G76" s="29" t="str">
        <f t="shared" si="5"/>
        <v/>
      </c>
      <c r="I76" s="42" t="str">
        <f>IF($D76="Total",SUM($I$3:$I75),
VLOOKUP($D76,VAL!$E:$Q,COLUMNS(VAL!$E:I),0))</f>
        <v/>
      </c>
      <c r="J76" s="42" t="str">
        <f>IF($D76="Total",SUM($J$3:$J75),
VLOOKUP($D76,VAL!$E:$Q,COLUMNS(VAL!$E:J),0))</f>
        <v/>
      </c>
      <c r="K76" s="29" t="str">
        <f t="shared" si="6"/>
        <v/>
      </c>
      <c r="M76" s="42" t="str">
        <f>IF($D76="Total",SUM($M$3:$M75),
VLOOKUP($D76,VAL!$E:$Q,COLUMNS(VAL!$E:L),0))</f>
        <v/>
      </c>
      <c r="N76" s="42" t="str">
        <f>IF($D76="Total",SUM($N$3:$N75),
VLOOKUP($D76,VAL!$E:$Q,COLUMNS(VAL!$E:M),0))</f>
        <v/>
      </c>
      <c r="O76" s="29" t="str">
        <f t="shared" si="7"/>
        <v/>
      </c>
      <c r="Q76" s="42" t="str">
        <f>IF($D76="Total",SUM($Q$3:$Q75),
VLOOKUP($D76,VAL!$E:$Q,COLUMNS(VAL!$E:O),0))</f>
        <v/>
      </c>
      <c r="R76" s="42" t="str">
        <f>IF($D76="Total",SUM($R$3:$R75),
VLOOKUP($D76,VAL!$E:$Q,COLUMNS(VAL!$E:P),0))</f>
        <v/>
      </c>
      <c r="S76" s="29" t="str">
        <f t="shared" si="8"/>
        <v/>
      </c>
      <c r="T76" s="24">
        <v>73</v>
      </c>
      <c r="U76" s="30" t="str">
        <f>IFERROR(_xlfn.RANK.EQ(Q76,$Q$4:$Q$17,0)+COUNTIF($Q$4:Q76,Q76)-1,"")</f>
        <v/>
      </c>
    </row>
    <row r="77" spans="4:21" x14ac:dyDescent="0.35">
      <c r="D77" s="19" t="str">
        <f>IFERROR(
IF(OR($D76="Total",$D76=""),"",
IF(VAL!$E76="","Total",
IF($B$9="Current Week",INDEX(VAL!$E:$E,MATCH('Sales Value'!$T77,VAL!$A:$A,0)),
IF($B$9="4 weeks",INDEX(VAL!$E:$E,MATCH('Sales Value'!$T77,VAL!$B:$B,0)),
IF($B$9="13 weeks",INDEX(VAL!$E:$E,MATCH('Sales Value'!$T77,VAL!$C:$C,0)),
IF($B$9="12 months",INDEX(VAL!$E:$E,MATCH('Sales Value'!$T77,VAL!$D:$D,0)),
"")))))),
"")</f>
        <v/>
      </c>
      <c r="E77" s="42" t="str">
        <f>IF($D77="Total",SUM($E$3:$E76),
VLOOKUP($D77,VAL!$E:$Q,COLUMNS(VAL!$E:F),0))</f>
        <v/>
      </c>
      <c r="F77" s="42" t="str">
        <f>IF($D77="Total",SUM($F$3:$F76),
VLOOKUP($D77,VAL!$E:$Q,COLUMNS(VAL!$E:G),0))</f>
        <v/>
      </c>
      <c r="G77" s="29" t="str">
        <f t="shared" si="5"/>
        <v/>
      </c>
      <c r="I77" s="42" t="str">
        <f>IF($D77="Total",SUM($I$3:$I76),
VLOOKUP($D77,VAL!$E:$Q,COLUMNS(VAL!$E:I),0))</f>
        <v/>
      </c>
      <c r="J77" s="42" t="str">
        <f>IF($D77="Total",SUM($J$3:$J76),
VLOOKUP($D77,VAL!$E:$Q,COLUMNS(VAL!$E:J),0))</f>
        <v/>
      </c>
      <c r="K77" s="29" t="str">
        <f t="shared" si="6"/>
        <v/>
      </c>
      <c r="M77" s="42" t="str">
        <f>IF($D77="Total",SUM($M$3:$M76),
VLOOKUP($D77,VAL!$E:$Q,COLUMNS(VAL!$E:L),0))</f>
        <v/>
      </c>
      <c r="N77" s="42" t="str">
        <f>IF($D77="Total",SUM($N$3:$N76),
VLOOKUP($D77,VAL!$E:$Q,COLUMNS(VAL!$E:M),0))</f>
        <v/>
      </c>
      <c r="O77" s="29" t="str">
        <f t="shared" si="7"/>
        <v/>
      </c>
      <c r="Q77" s="42" t="str">
        <f>IF($D77="Total",SUM($Q$3:$Q76),
VLOOKUP($D77,VAL!$E:$Q,COLUMNS(VAL!$E:O),0))</f>
        <v/>
      </c>
      <c r="R77" s="42" t="str">
        <f>IF($D77="Total",SUM($R$3:$R76),
VLOOKUP($D77,VAL!$E:$Q,COLUMNS(VAL!$E:P),0))</f>
        <v/>
      </c>
      <c r="S77" s="29" t="str">
        <f t="shared" si="8"/>
        <v/>
      </c>
      <c r="T77" s="24">
        <v>74</v>
      </c>
      <c r="U77" s="30" t="str">
        <f>IFERROR(_xlfn.RANK.EQ(Q77,$Q$4:$Q$17,0)+COUNTIF($Q$4:Q77,Q77)-1,"")</f>
        <v/>
      </c>
    </row>
    <row r="78" spans="4:21" x14ac:dyDescent="0.35">
      <c r="D78" s="19" t="str">
        <f>IFERROR(
IF(OR($D77="Total",$D77=""),"",
IF(VAL!$E77="","Total",
IF($B$9="Current Week",INDEX(VAL!$E:$E,MATCH('Sales Value'!$T78,VAL!$A:$A,0)),
IF($B$9="4 weeks",INDEX(VAL!$E:$E,MATCH('Sales Value'!$T78,VAL!$B:$B,0)),
IF($B$9="13 weeks",INDEX(VAL!$E:$E,MATCH('Sales Value'!$T78,VAL!$C:$C,0)),
IF($B$9="12 months",INDEX(VAL!$E:$E,MATCH('Sales Value'!$T78,VAL!$D:$D,0)),
"")))))),
"")</f>
        <v/>
      </c>
      <c r="E78" s="42" t="str">
        <f>IF($D78="Total",SUM($E$3:$E77),
VLOOKUP($D78,VAL!$E:$Q,COLUMNS(VAL!$E:F),0))</f>
        <v/>
      </c>
      <c r="F78" s="42" t="str">
        <f>IF($D78="Total",SUM($F$3:$F77),
VLOOKUP($D78,VAL!$E:$Q,COLUMNS(VAL!$E:G),0))</f>
        <v/>
      </c>
      <c r="G78" s="29" t="str">
        <f t="shared" si="5"/>
        <v/>
      </c>
      <c r="I78" s="42" t="str">
        <f>IF($D78="Total",SUM($I$3:$I77),
VLOOKUP($D78,VAL!$E:$Q,COLUMNS(VAL!$E:I),0))</f>
        <v/>
      </c>
      <c r="J78" s="42" t="str">
        <f>IF($D78="Total",SUM($J$3:$J77),
VLOOKUP($D78,VAL!$E:$Q,COLUMNS(VAL!$E:J),0))</f>
        <v/>
      </c>
      <c r="K78" s="29" t="str">
        <f t="shared" si="6"/>
        <v/>
      </c>
      <c r="M78" s="42" t="str">
        <f>IF($D78="Total",SUM($M$3:$M77),
VLOOKUP($D78,VAL!$E:$Q,COLUMNS(VAL!$E:L),0))</f>
        <v/>
      </c>
      <c r="N78" s="42" t="str">
        <f>IF($D78="Total",SUM($N$3:$N77),
VLOOKUP($D78,VAL!$E:$Q,COLUMNS(VAL!$E:M),0))</f>
        <v/>
      </c>
      <c r="O78" s="29" t="str">
        <f t="shared" si="7"/>
        <v/>
      </c>
      <c r="Q78" s="42" t="str">
        <f>IF($D78="Total",SUM($Q$3:$Q77),
VLOOKUP($D78,VAL!$E:$Q,COLUMNS(VAL!$E:O),0))</f>
        <v/>
      </c>
      <c r="R78" s="42" t="str">
        <f>IF($D78="Total",SUM($R$3:$R77),
VLOOKUP($D78,VAL!$E:$Q,COLUMNS(VAL!$E:P),0))</f>
        <v/>
      </c>
      <c r="S78" s="29" t="str">
        <f t="shared" si="8"/>
        <v/>
      </c>
      <c r="T78" s="24">
        <v>75</v>
      </c>
      <c r="U78" s="30" t="str">
        <f>IFERROR(_xlfn.RANK.EQ(Q78,$Q$4:$Q$17,0)+COUNTIF($Q$4:Q78,Q78)-1,"")</f>
        <v/>
      </c>
    </row>
    <row r="79" spans="4:21" x14ac:dyDescent="0.35">
      <c r="D79" s="19" t="str">
        <f>IFERROR(
IF(OR($D78="Total",$D78=""),"",
IF(VAL!$E78="","Total",
IF($B$9="Current Week",INDEX(VAL!$E:$E,MATCH('Sales Value'!$T79,VAL!$A:$A,0)),
IF($B$9="4 weeks",INDEX(VAL!$E:$E,MATCH('Sales Value'!$T79,VAL!$B:$B,0)),
IF($B$9="13 weeks",INDEX(VAL!$E:$E,MATCH('Sales Value'!$T79,VAL!$C:$C,0)),
IF($B$9="12 months",INDEX(VAL!$E:$E,MATCH('Sales Value'!$T79,VAL!$D:$D,0)),
"")))))),
"")</f>
        <v/>
      </c>
      <c r="E79" s="42" t="str">
        <f>IF($D79="Total",SUM($E$3:$E78),
VLOOKUP($D79,VAL!$E:$Q,COLUMNS(VAL!$E:F),0))</f>
        <v/>
      </c>
      <c r="F79" s="42" t="str">
        <f>IF($D79="Total",SUM($F$3:$F78),
VLOOKUP($D79,VAL!$E:$Q,COLUMNS(VAL!$E:G),0))</f>
        <v/>
      </c>
      <c r="G79" s="29" t="str">
        <f t="shared" si="5"/>
        <v/>
      </c>
      <c r="I79" s="42" t="str">
        <f>IF($D79="Total",SUM($I$3:$I78),
VLOOKUP($D79,VAL!$E:$Q,COLUMNS(VAL!$E:I),0))</f>
        <v/>
      </c>
      <c r="J79" s="42" t="str">
        <f>IF($D79="Total",SUM($J$3:$J78),
VLOOKUP($D79,VAL!$E:$Q,COLUMNS(VAL!$E:J),0))</f>
        <v/>
      </c>
      <c r="K79" s="29" t="str">
        <f t="shared" si="6"/>
        <v/>
      </c>
      <c r="M79" s="42" t="str">
        <f>IF($D79="Total",SUM($M$3:$M78),
VLOOKUP($D79,VAL!$E:$Q,COLUMNS(VAL!$E:L),0))</f>
        <v/>
      </c>
      <c r="N79" s="42" t="str">
        <f>IF($D79="Total",SUM($N$3:$N78),
VLOOKUP($D79,VAL!$E:$Q,COLUMNS(VAL!$E:M),0))</f>
        <v/>
      </c>
      <c r="O79" s="29" t="str">
        <f t="shared" si="7"/>
        <v/>
      </c>
      <c r="Q79" s="42" t="str">
        <f>IF($D79="Total",SUM($Q$3:$Q78),
VLOOKUP($D79,VAL!$E:$Q,COLUMNS(VAL!$E:O),0))</f>
        <v/>
      </c>
      <c r="R79" s="42" t="str">
        <f>IF($D79="Total",SUM($R$3:$R78),
VLOOKUP($D79,VAL!$E:$Q,COLUMNS(VAL!$E:P),0))</f>
        <v/>
      </c>
      <c r="S79" s="29" t="str">
        <f t="shared" si="8"/>
        <v/>
      </c>
      <c r="T79" s="24">
        <v>76</v>
      </c>
      <c r="U79" s="30" t="str">
        <f>IFERROR(_xlfn.RANK.EQ(Q79,$Q$4:$Q$17,0)+COUNTIF($Q$4:Q79,Q79)-1,"")</f>
        <v/>
      </c>
    </row>
    <row r="80" spans="4:21" x14ac:dyDescent="0.35">
      <c r="D80" s="19" t="str">
        <f>IFERROR(
IF(OR($D79="Total",$D79=""),"",
IF(VAL!$E79="","Total",
IF($B$9="Current Week",INDEX(VAL!$E:$E,MATCH('Sales Value'!$T80,VAL!$A:$A,0)),
IF($B$9="4 weeks",INDEX(VAL!$E:$E,MATCH('Sales Value'!$T80,VAL!$B:$B,0)),
IF($B$9="13 weeks",INDEX(VAL!$E:$E,MATCH('Sales Value'!$T80,VAL!$C:$C,0)),
IF($B$9="12 months",INDEX(VAL!$E:$E,MATCH('Sales Value'!$T80,VAL!$D:$D,0)),
"")))))),
"")</f>
        <v/>
      </c>
      <c r="E80" s="42" t="str">
        <f>IF($D80="Total",SUM($E$3:$E79),
VLOOKUP($D80,VAL!$E:$Q,COLUMNS(VAL!$E:F),0))</f>
        <v/>
      </c>
      <c r="F80" s="42" t="str">
        <f>IF($D80="Total",SUM($F$3:$F79),
VLOOKUP($D80,VAL!$E:$Q,COLUMNS(VAL!$E:G),0))</f>
        <v/>
      </c>
      <c r="G80" s="29" t="str">
        <f t="shared" si="5"/>
        <v/>
      </c>
      <c r="I80" s="42" t="str">
        <f>IF($D80="Total",SUM($I$3:$I79),
VLOOKUP($D80,VAL!$E:$Q,COLUMNS(VAL!$E:I),0))</f>
        <v/>
      </c>
      <c r="J80" s="42" t="str">
        <f>IF($D80="Total",SUM($J$3:$J79),
VLOOKUP($D80,VAL!$E:$Q,COLUMNS(VAL!$E:J),0))</f>
        <v/>
      </c>
      <c r="K80" s="29" t="str">
        <f t="shared" si="6"/>
        <v/>
      </c>
      <c r="M80" s="42" t="str">
        <f>IF($D80="Total",SUM($M$3:$M79),
VLOOKUP($D80,VAL!$E:$Q,COLUMNS(VAL!$E:L),0))</f>
        <v/>
      </c>
      <c r="N80" s="42" t="str">
        <f>IF($D80="Total",SUM($N$3:$N79),
VLOOKUP($D80,VAL!$E:$Q,COLUMNS(VAL!$E:M),0))</f>
        <v/>
      </c>
      <c r="O80" s="29" t="str">
        <f t="shared" si="7"/>
        <v/>
      </c>
      <c r="Q80" s="42" t="str">
        <f>IF($D80="Total",SUM($Q$3:$Q79),
VLOOKUP($D80,VAL!$E:$Q,COLUMNS(VAL!$E:O),0))</f>
        <v/>
      </c>
      <c r="R80" s="42" t="str">
        <f>IF($D80="Total",SUM($R$3:$R79),
VLOOKUP($D80,VAL!$E:$Q,COLUMNS(VAL!$E:P),0))</f>
        <v/>
      </c>
      <c r="S80" s="29" t="str">
        <f t="shared" si="8"/>
        <v/>
      </c>
      <c r="T80" s="24">
        <v>77</v>
      </c>
      <c r="U80" s="30" t="str">
        <f>IFERROR(_xlfn.RANK.EQ(Q80,$Q$4:$Q$17,0)+COUNTIF($Q$4:Q80,Q80)-1,"")</f>
        <v/>
      </c>
    </row>
    <row r="81" spans="4:21" x14ac:dyDescent="0.35">
      <c r="D81" s="19" t="str">
        <f>IFERROR(
IF(OR($D80="Total",$D80=""),"",
IF(VAL!$E80="","Total",
IF($B$9="Current Week",INDEX(VAL!$E:$E,MATCH('Sales Value'!$T81,VAL!$A:$A,0)),
IF($B$9="4 weeks",INDEX(VAL!$E:$E,MATCH('Sales Value'!$T81,VAL!$B:$B,0)),
IF($B$9="13 weeks",INDEX(VAL!$E:$E,MATCH('Sales Value'!$T81,VAL!$C:$C,0)),
IF($B$9="12 months",INDEX(VAL!$E:$E,MATCH('Sales Value'!$T81,VAL!$D:$D,0)),
"")))))),
"")</f>
        <v/>
      </c>
      <c r="E81" s="42" t="str">
        <f>IF($D81="Total",SUM($E$3:$E80),
VLOOKUP($D81,VAL!$E:$Q,COLUMNS(VAL!$E:F),0))</f>
        <v/>
      </c>
      <c r="F81" s="42" t="str">
        <f>IF($D81="Total",SUM($F$3:$F80),
VLOOKUP($D81,VAL!$E:$Q,COLUMNS(VAL!$E:G),0))</f>
        <v/>
      </c>
      <c r="G81" s="29" t="str">
        <f t="shared" si="5"/>
        <v/>
      </c>
      <c r="I81" s="42" t="str">
        <f>IF($D81="Total",SUM($I$3:$I80),
VLOOKUP($D81,VAL!$E:$Q,COLUMNS(VAL!$E:I),0))</f>
        <v/>
      </c>
      <c r="J81" s="42" t="str">
        <f>IF($D81="Total",SUM($J$3:$J80),
VLOOKUP($D81,VAL!$E:$Q,COLUMNS(VAL!$E:J),0))</f>
        <v/>
      </c>
      <c r="K81" s="29" t="str">
        <f t="shared" si="6"/>
        <v/>
      </c>
      <c r="M81" s="42" t="str">
        <f>IF($D81="Total",SUM($M$3:$M80),
VLOOKUP($D81,VAL!$E:$Q,COLUMNS(VAL!$E:L),0))</f>
        <v/>
      </c>
      <c r="N81" s="42" t="str">
        <f>IF($D81="Total",SUM($N$3:$N80),
VLOOKUP($D81,VAL!$E:$Q,COLUMNS(VAL!$E:M),0))</f>
        <v/>
      </c>
      <c r="O81" s="29" t="str">
        <f t="shared" si="7"/>
        <v/>
      </c>
      <c r="Q81" s="42" t="str">
        <f>IF($D81="Total",SUM($Q$3:$Q80),
VLOOKUP($D81,VAL!$E:$Q,COLUMNS(VAL!$E:O),0))</f>
        <v/>
      </c>
      <c r="R81" s="42" t="str">
        <f>IF($D81="Total",SUM($R$3:$R80),
VLOOKUP($D81,VAL!$E:$Q,COLUMNS(VAL!$E:P),0))</f>
        <v/>
      </c>
      <c r="S81" s="29" t="str">
        <f t="shared" si="8"/>
        <v/>
      </c>
      <c r="T81" s="24">
        <v>78</v>
      </c>
      <c r="U81" s="30" t="str">
        <f>IFERROR(_xlfn.RANK.EQ(Q81,$Q$4:$Q$17,0)+COUNTIF($Q$4:Q81,Q81)-1,"")</f>
        <v/>
      </c>
    </row>
    <row r="82" spans="4:21" x14ac:dyDescent="0.35">
      <c r="D82" s="19" t="str">
        <f>IFERROR(
IF(OR($D81="Total",$D81=""),"",
IF(VAL!$E81="","Total",
IF($B$9="Current Week",INDEX(VAL!$E:$E,MATCH('Sales Value'!$T82,VAL!$A:$A,0)),
IF($B$9="4 weeks",INDEX(VAL!$E:$E,MATCH('Sales Value'!$T82,VAL!$B:$B,0)),
IF($B$9="13 weeks",INDEX(VAL!$E:$E,MATCH('Sales Value'!$T82,VAL!$C:$C,0)),
IF($B$9="12 months",INDEX(VAL!$E:$E,MATCH('Sales Value'!$T82,VAL!$D:$D,0)),
"")))))),
"")</f>
        <v/>
      </c>
      <c r="E82" s="42" t="str">
        <f>IF($D82="Total",SUM($E$3:$E81),
VLOOKUP($D82,VAL!$E:$Q,COLUMNS(VAL!$E:F),0))</f>
        <v/>
      </c>
      <c r="F82" s="42" t="str">
        <f>IF($D82="Total",SUM($F$3:$F81),
VLOOKUP($D82,VAL!$E:$Q,COLUMNS(VAL!$E:G),0))</f>
        <v/>
      </c>
      <c r="G82" s="29" t="str">
        <f t="shared" si="5"/>
        <v/>
      </c>
      <c r="I82" s="42" t="str">
        <f>IF($D82="Total",SUM($I$3:$I81),
VLOOKUP($D82,VAL!$E:$Q,COLUMNS(VAL!$E:I),0))</f>
        <v/>
      </c>
      <c r="J82" s="42" t="str">
        <f>IF($D82="Total",SUM($J$3:$J81),
VLOOKUP($D82,VAL!$E:$Q,COLUMNS(VAL!$E:J),0))</f>
        <v/>
      </c>
      <c r="K82" s="29" t="str">
        <f t="shared" si="6"/>
        <v/>
      </c>
      <c r="M82" s="42" t="str">
        <f>IF($D82="Total",SUM($M$3:$M81),
VLOOKUP($D82,VAL!$E:$Q,COLUMNS(VAL!$E:L),0))</f>
        <v/>
      </c>
      <c r="N82" s="42" t="str">
        <f>IF($D82="Total",SUM($N$3:$N81),
VLOOKUP($D82,VAL!$E:$Q,COLUMNS(VAL!$E:M),0))</f>
        <v/>
      </c>
      <c r="O82" s="29" t="str">
        <f t="shared" si="7"/>
        <v/>
      </c>
      <c r="Q82" s="42" t="str">
        <f>IF($D82="Total",SUM($Q$3:$Q81),
VLOOKUP($D82,VAL!$E:$Q,COLUMNS(VAL!$E:O),0))</f>
        <v/>
      </c>
      <c r="R82" s="42" t="str">
        <f>IF($D82="Total",SUM($R$3:$R81),
VLOOKUP($D82,VAL!$E:$Q,COLUMNS(VAL!$E:P),0))</f>
        <v/>
      </c>
      <c r="S82" s="29" t="str">
        <f t="shared" si="8"/>
        <v/>
      </c>
      <c r="T82" s="24">
        <v>79</v>
      </c>
      <c r="U82" s="30" t="str">
        <f>IFERROR(_xlfn.RANK.EQ(Q82,$Q$4:$Q$17,0)+COUNTIF($Q$4:Q82,Q82)-1,"")</f>
        <v/>
      </c>
    </row>
    <row r="83" spans="4:21" x14ac:dyDescent="0.35">
      <c r="D83" s="19" t="str">
        <f>IFERROR(
IF(OR($D82="Total",$D82=""),"",
IF(VAL!$E82="","Total",
IF($B$9="Current Week",INDEX(VAL!$E:$E,MATCH('Sales Value'!$T83,VAL!$A:$A,0)),
IF($B$9="4 weeks",INDEX(VAL!$E:$E,MATCH('Sales Value'!$T83,VAL!$B:$B,0)),
IF($B$9="13 weeks",INDEX(VAL!$E:$E,MATCH('Sales Value'!$T83,VAL!$C:$C,0)),
IF($B$9="12 months",INDEX(VAL!$E:$E,MATCH('Sales Value'!$T83,VAL!$D:$D,0)),
"")))))),
"")</f>
        <v/>
      </c>
      <c r="E83" s="42" t="str">
        <f>IF($D83="Total",SUM($E$3:$E82),
VLOOKUP($D83,VAL!$E:$Q,COLUMNS(VAL!$E:F),0))</f>
        <v/>
      </c>
      <c r="F83" s="42" t="str">
        <f>IF($D83="Total",SUM($F$3:$F82),
VLOOKUP($D83,VAL!$E:$Q,COLUMNS(VAL!$E:G),0))</f>
        <v/>
      </c>
      <c r="G83" s="29" t="str">
        <f t="shared" si="5"/>
        <v/>
      </c>
      <c r="I83" s="42" t="str">
        <f>IF($D83="Total",SUM($I$3:$I82),
VLOOKUP($D83,VAL!$E:$Q,COLUMNS(VAL!$E:I),0))</f>
        <v/>
      </c>
      <c r="J83" s="42" t="str">
        <f>IF($D83="Total",SUM($J$3:$J82),
VLOOKUP($D83,VAL!$E:$Q,COLUMNS(VAL!$E:J),0))</f>
        <v/>
      </c>
      <c r="K83" s="29" t="str">
        <f t="shared" si="6"/>
        <v/>
      </c>
      <c r="M83" s="42" t="str">
        <f>IF($D83="Total",SUM($M$3:$M82),
VLOOKUP($D83,VAL!$E:$Q,COLUMNS(VAL!$E:L),0))</f>
        <v/>
      </c>
      <c r="N83" s="42" t="str">
        <f>IF($D83="Total",SUM($N$3:$N82),
VLOOKUP($D83,VAL!$E:$Q,COLUMNS(VAL!$E:M),0))</f>
        <v/>
      </c>
      <c r="O83" s="29" t="str">
        <f t="shared" si="7"/>
        <v/>
      </c>
      <c r="Q83" s="42" t="str">
        <f>IF($D83="Total",SUM($Q$3:$Q82),
VLOOKUP($D83,VAL!$E:$Q,COLUMNS(VAL!$E:O),0))</f>
        <v/>
      </c>
      <c r="R83" s="42" t="str">
        <f>IF($D83="Total",SUM($R$3:$R82),
VLOOKUP($D83,VAL!$E:$Q,COLUMNS(VAL!$E:P),0))</f>
        <v/>
      </c>
      <c r="S83" s="29" t="str">
        <f t="shared" si="8"/>
        <v/>
      </c>
      <c r="T83" s="24">
        <v>80</v>
      </c>
      <c r="U83" s="30" t="str">
        <f>IFERROR(_xlfn.RANK.EQ(Q83,$Q$4:$Q$17,0)+COUNTIF($Q$4:Q83,Q83)-1,"")</f>
        <v/>
      </c>
    </row>
    <row r="84" spans="4:21" x14ac:dyDescent="0.35">
      <c r="D84" s="19" t="str">
        <f>IFERROR(
IF(OR($D83="Total",$D83=""),"",
IF(VAL!$E83="","Total",
IF($B$9="Current Week",INDEX(VAL!$E:$E,MATCH('Sales Value'!$T84,VAL!$A:$A,0)),
IF($B$9="4 weeks",INDEX(VAL!$E:$E,MATCH('Sales Value'!$T84,VAL!$B:$B,0)),
IF($B$9="13 weeks",INDEX(VAL!$E:$E,MATCH('Sales Value'!$T84,VAL!$C:$C,0)),
IF($B$9="12 months",INDEX(VAL!$E:$E,MATCH('Sales Value'!$T84,VAL!$D:$D,0)),
"")))))),
"")</f>
        <v/>
      </c>
      <c r="E84" s="42" t="str">
        <f>IF($D84="Total",SUM($E$3:$E83),
VLOOKUP($D84,VAL!$E:$Q,COLUMNS(VAL!$E:F),0))</f>
        <v/>
      </c>
      <c r="F84" s="42" t="str">
        <f>IF($D84="Total",SUM($F$3:$F83),
VLOOKUP($D84,VAL!$E:$Q,COLUMNS(VAL!$E:G),0))</f>
        <v/>
      </c>
      <c r="G84" s="29" t="str">
        <f t="shared" si="5"/>
        <v/>
      </c>
      <c r="I84" s="42" t="str">
        <f>IF($D84="Total",SUM($I$3:$I83),
VLOOKUP($D84,VAL!$E:$Q,COLUMNS(VAL!$E:I),0))</f>
        <v/>
      </c>
      <c r="J84" s="42" t="str">
        <f>IF($D84="Total",SUM($J$3:$J83),
VLOOKUP($D84,VAL!$E:$Q,COLUMNS(VAL!$E:J),0))</f>
        <v/>
      </c>
      <c r="K84" s="29" t="str">
        <f t="shared" si="6"/>
        <v/>
      </c>
      <c r="M84" s="42" t="str">
        <f>IF($D84="Total",SUM($M$3:$M83),
VLOOKUP($D84,VAL!$E:$Q,COLUMNS(VAL!$E:L),0))</f>
        <v/>
      </c>
      <c r="N84" s="42" t="str">
        <f>IF($D84="Total",SUM($N$3:$N83),
VLOOKUP($D84,VAL!$E:$Q,COLUMNS(VAL!$E:M),0))</f>
        <v/>
      </c>
      <c r="O84" s="29" t="str">
        <f t="shared" si="7"/>
        <v/>
      </c>
      <c r="Q84" s="42" t="str">
        <f>IF($D84="Total",SUM($Q$3:$Q83),
VLOOKUP($D84,VAL!$E:$Q,COLUMNS(VAL!$E:O),0))</f>
        <v/>
      </c>
      <c r="R84" s="42" t="str">
        <f>IF($D84="Total",SUM($R$3:$R83),
VLOOKUP($D84,VAL!$E:$Q,COLUMNS(VAL!$E:P),0))</f>
        <v/>
      </c>
      <c r="S84" s="29" t="str">
        <f t="shared" si="8"/>
        <v/>
      </c>
      <c r="T84" s="24">
        <v>81</v>
      </c>
      <c r="U84" s="30" t="str">
        <f>IFERROR(_xlfn.RANK.EQ(Q84,$Q$4:$Q$17,0)+COUNTIF($Q$4:Q84,Q84)-1,"")</f>
        <v/>
      </c>
    </row>
    <row r="85" spans="4:21" x14ac:dyDescent="0.35">
      <c r="D85" s="19" t="str">
        <f>IFERROR(
IF(OR($D84="Total",$D84=""),"",
IF(VAL!$E84="","Total",
IF($B$9="Current Week",INDEX(VAL!$E:$E,MATCH('Sales Value'!$T85,VAL!$A:$A,0)),
IF($B$9="4 weeks",INDEX(VAL!$E:$E,MATCH('Sales Value'!$T85,VAL!$B:$B,0)),
IF($B$9="13 weeks",INDEX(VAL!$E:$E,MATCH('Sales Value'!$T85,VAL!$C:$C,0)),
IF($B$9="12 months",INDEX(VAL!$E:$E,MATCH('Sales Value'!$T85,VAL!$D:$D,0)),
"")))))),
"")</f>
        <v/>
      </c>
      <c r="E85" s="42" t="str">
        <f>IF($D85="Total",SUM($E$3:$E84),
VLOOKUP($D85,VAL!$E:$Q,COLUMNS(VAL!$E:F),0))</f>
        <v/>
      </c>
      <c r="F85" s="42" t="str">
        <f>IF($D85="Total",SUM($F$3:$F84),
VLOOKUP($D85,VAL!$E:$Q,COLUMNS(VAL!$E:G),0))</f>
        <v/>
      </c>
      <c r="G85" s="29" t="str">
        <f t="shared" si="5"/>
        <v/>
      </c>
      <c r="I85" s="42" t="str">
        <f>IF($D85="Total",SUM($I$3:$I84),
VLOOKUP($D85,VAL!$E:$Q,COLUMNS(VAL!$E:I),0))</f>
        <v/>
      </c>
      <c r="J85" s="42" t="str">
        <f>IF($D85="Total",SUM($J$3:$J84),
VLOOKUP($D85,VAL!$E:$Q,COLUMNS(VAL!$E:J),0))</f>
        <v/>
      </c>
      <c r="K85" s="29" t="str">
        <f t="shared" si="6"/>
        <v/>
      </c>
      <c r="M85" s="42" t="str">
        <f>IF($D85="Total",SUM($M$3:$M84),
VLOOKUP($D85,VAL!$E:$Q,COLUMNS(VAL!$E:L),0))</f>
        <v/>
      </c>
      <c r="N85" s="42" t="str">
        <f>IF($D85="Total",SUM($N$3:$N84),
VLOOKUP($D85,VAL!$E:$Q,COLUMNS(VAL!$E:M),0))</f>
        <v/>
      </c>
      <c r="O85" s="29" t="str">
        <f t="shared" si="7"/>
        <v/>
      </c>
      <c r="Q85" s="42" t="str">
        <f>IF($D85="Total",SUM($Q$3:$Q84),
VLOOKUP($D85,VAL!$E:$Q,COLUMNS(VAL!$E:O),0))</f>
        <v/>
      </c>
      <c r="R85" s="42" t="str">
        <f>IF($D85="Total",SUM($R$3:$R84),
VLOOKUP($D85,VAL!$E:$Q,COLUMNS(VAL!$E:P),0))</f>
        <v/>
      </c>
      <c r="S85" s="29" t="str">
        <f t="shared" si="8"/>
        <v/>
      </c>
      <c r="T85" s="24">
        <v>82</v>
      </c>
      <c r="U85" s="30" t="str">
        <f>IFERROR(_xlfn.RANK.EQ(Q85,$Q$4:$Q$17,0)+COUNTIF($Q$4:Q85,Q85)-1,"")</f>
        <v/>
      </c>
    </row>
    <row r="86" spans="4:21" x14ac:dyDescent="0.35">
      <c r="D86" s="19" t="str">
        <f>IFERROR(
IF(OR($D85="Total",$D85=""),"",
IF(VAL!$E85="","Total",
IF($B$9="Current Week",INDEX(VAL!$E:$E,MATCH('Sales Value'!$T86,VAL!$A:$A,0)),
IF($B$9="4 weeks",INDEX(VAL!$E:$E,MATCH('Sales Value'!$T86,VAL!$B:$B,0)),
IF($B$9="13 weeks",INDEX(VAL!$E:$E,MATCH('Sales Value'!$T86,VAL!$C:$C,0)),
IF($B$9="12 months",INDEX(VAL!$E:$E,MATCH('Sales Value'!$T86,VAL!$D:$D,0)),
"")))))),
"")</f>
        <v/>
      </c>
      <c r="E86" s="42" t="str">
        <f>IF($D86="Total",SUM($E$3:$E85),
VLOOKUP($D86,VAL!$E:$Q,COLUMNS(VAL!$E:F),0))</f>
        <v/>
      </c>
      <c r="F86" s="42" t="str">
        <f>IF($D86="Total",SUM($F$3:$F85),
VLOOKUP($D86,VAL!$E:$Q,COLUMNS(VAL!$E:G),0))</f>
        <v/>
      </c>
      <c r="G86" s="29" t="str">
        <f t="shared" si="5"/>
        <v/>
      </c>
      <c r="I86" s="42" t="str">
        <f>IF($D86="Total",SUM($I$3:$I85),
VLOOKUP($D86,VAL!$E:$Q,COLUMNS(VAL!$E:I),0))</f>
        <v/>
      </c>
      <c r="J86" s="42" t="str">
        <f>IF($D86="Total",SUM($J$3:$J85),
VLOOKUP($D86,VAL!$E:$Q,COLUMNS(VAL!$E:J),0))</f>
        <v/>
      </c>
      <c r="K86" s="29" t="str">
        <f t="shared" si="6"/>
        <v/>
      </c>
      <c r="M86" s="42" t="str">
        <f>IF($D86="Total",SUM($M$3:$M85),
VLOOKUP($D86,VAL!$E:$Q,COLUMNS(VAL!$E:L),0))</f>
        <v/>
      </c>
      <c r="N86" s="42" t="str">
        <f>IF($D86="Total",SUM($N$3:$N85),
VLOOKUP($D86,VAL!$E:$Q,COLUMNS(VAL!$E:M),0))</f>
        <v/>
      </c>
      <c r="O86" s="29" t="str">
        <f t="shared" si="7"/>
        <v/>
      </c>
      <c r="Q86" s="42" t="str">
        <f>IF($D86="Total",SUM($Q$3:$Q85),
VLOOKUP($D86,VAL!$E:$Q,COLUMNS(VAL!$E:O),0))</f>
        <v/>
      </c>
      <c r="R86" s="42" t="str">
        <f>IF($D86="Total",SUM($R$3:$R85),
VLOOKUP($D86,VAL!$E:$Q,COLUMNS(VAL!$E:P),0))</f>
        <v/>
      </c>
      <c r="S86" s="29" t="str">
        <f t="shared" si="8"/>
        <v/>
      </c>
      <c r="T86" s="24">
        <v>83</v>
      </c>
      <c r="U86" s="30" t="str">
        <f>IFERROR(_xlfn.RANK.EQ(Q86,$Q$4:$Q$17,0)+COUNTIF($Q$4:Q86,Q86)-1,"")</f>
        <v/>
      </c>
    </row>
    <row r="87" spans="4:21" x14ac:dyDescent="0.35">
      <c r="D87" s="19" t="str">
        <f>IFERROR(
IF(OR($D86="Total",$D86=""),"",
IF(VAL!$E86="","Total",
IF($B$9="Current Week",INDEX(VAL!$E:$E,MATCH('Sales Value'!$T87,VAL!$A:$A,0)),
IF($B$9="4 weeks",INDEX(VAL!$E:$E,MATCH('Sales Value'!$T87,VAL!$B:$B,0)),
IF($B$9="13 weeks",INDEX(VAL!$E:$E,MATCH('Sales Value'!$T87,VAL!$C:$C,0)),
IF($B$9="12 months",INDEX(VAL!$E:$E,MATCH('Sales Value'!$T87,VAL!$D:$D,0)),
"")))))),
"")</f>
        <v/>
      </c>
      <c r="E87" s="42" t="str">
        <f>IF($D87="Total",SUM($E$3:$E86),
VLOOKUP($D87,VAL!$E:$Q,COLUMNS(VAL!$E:F),0))</f>
        <v/>
      </c>
      <c r="F87" s="42" t="str">
        <f>IF($D87="Total",SUM($F$3:$F86),
VLOOKUP($D87,VAL!$E:$Q,COLUMNS(VAL!$E:G),0))</f>
        <v/>
      </c>
      <c r="G87" s="29" t="str">
        <f t="shared" si="5"/>
        <v/>
      </c>
      <c r="I87" s="42" t="str">
        <f>IF($D87="Total",SUM($I$3:$I86),
VLOOKUP($D87,VAL!$E:$Q,COLUMNS(VAL!$E:I),0))</f>
        <v/>
      </c>
      <c r="J87" s="42" t="str">
        <f>IF($D87="Total",SUM($J$3:$J86),
VLOOKUP($D87,VAL!$E:$Q,COLUMNS(VAL!$E:J),0))</f>
        <v/>
      </c>
      <c r="K87" s="29" t="str">
        <f t="shared" si="6"/>
        <v/>
      </c>
      <c r="M87" s="42" t="str">
        <f>IF($D87="Total",SUM($M$3:$M86),
VLOOKUP($D87,VAL!$E:$Q,COLUMNS(VAL!$E:L),0))</f>
        <v/>
      </c>
      <c r="N87" s="42" t="str">
        <f>IF($D87="Total",SUM($N$3:$N86),
VLOOKUP($D87,VAL!$E:$Q,COLUMNS(VAL!$E:M),0))</f>
        <v/>
      </c>
      <c r="O87" s="29" t="str">
        <f t="shared" si="7"/>
        <v/>
      </c>
      <c r="Q87" s="42" t="str">
        <f>IF($D87="Total",SUM($Q$3:$Q86),
VLOOKUP($D87,VAL!$E:$Q,COLUMNS(VAL!$E:O),0))</f>
        <v/>
      </c>
      <c r="R87" s="42" t="str">
        <f>IF($D87="Total",SUM($R$3:$R86),
VLOOKUP($D87,VAL!$E:$Q,COLUMNS(VAL!$E:P),0))</f>
        <v/>
      </c>
      <c r="S87" s="29" t="str">
        <f t="shared" si="8"/>
        <v/>
      </c>
      <c r="T87" s="24">
        <v>84</v>
      </c>
      <c r="U87" s="30" t="str">
        <f>IFERROR(_xlfn.RANK.EQ(Q87,$Q$4:$Q$17,0)+COUNTIF($Q$4:Q87,Q87)-1,"")</f>
        <v/>
      </c>
    </row>
    <row r="88" spans="4:21" x14ac:dyDescent="0.35">
      <c r="D88" s="19" t="str">
        <f>IFERROR(
IF(OR($D87="Total",$D87=""),"",
IF(VAL!$E87="","Total",
IF($B$9="Current Week",INDEX(VAL!$E:$E,MATCH('Sales Value'!$T88,VAL!$A:$A,0)),
IF($B$9="4 weeks",INDEX(VAL!$E:$E,MATCH('Sales Value'!$T88,VAL!$B:$B,0)),
IF($B$9="13 weeks",INDEX(VAL!$E:$E,MATCH('Sales Value'!$T88,VAL!$C:$C,0)),
IF($B$9="12 months",INDEX(VAL!$E:$E,MATCH('Sales Value'!$T88,VAL!$D:$D,0)),
"")))))),
"")</f>
        <v/>
      </c>
      <c r="E88" s="42" t="str">
        <f>IF($D88="Total",SUM($E$3:$E87),
VLOOKUP($D88,VAL!$E:$Q,COLUMNS(VAL!$E:F),0))</f>
        <v/>
      </c>
      <c r="F88" s="42" t="str">
        <f>IF($D88="Total",SUM($F$3:$F87),
VLOOKUP($D88,VAL!$E:$Q,COLUMNS(VAL!$E:G),0))</f>
        <v/>
      </c>
      <c r="G88" s="29" t="str">
        <f t="shared" si="5"/>
        <v/>
      </c>
      <c r="I88" s="42" t="str">
        <f>IF($D88="Total",SUM($I$3:$I87),
VLOOKUP($D88,VAL!$E:$Q,COLUMNS(VAL!$E:I),0))</f>
        <v/>
      </c>
      <c r="J88" s="42" t="str">
        <f>IF($D88="Total",SUM($J$3:$J87),
VLOOKUP($D88,VAL!$E:$Q,COLUMNS(VAL!$E:J),0))</f>
        <v/>
      </c>
      <c r="K88" s="29" t="str">
        <f t="shared" si="6"/>
        <v/>
      </c>
      <c r="M88" s="42" t="str">
        <f>IF($D88="Total",SUM($M$3:$M87),
VLOOKUP($D88,VAL!$E:$Q,COLUMNS(VAL!$E:L),0))</f>
        <v/>
      </c>
      <c r="N88" s="42" t="str">
        <f>IF($D88="Total",SUM($N$3:$N87),
VLOOKUP($D88,VAL!$E:$Q,COLUMNS(VAL!$E:M),0))</f>
        <v/>
      </c>
      <c r="O88" s="29" t="str">
        <f t="shared" si="7"/>
        <v/>
      </c>
      <c r="Q88" s="42" t="str">
        <f>IF($D88="Total",SUM($Q$3:$Q87),
VLOOKUP($D88,VAL!$E:$Q,COLUMNS(VAL!$E:O),0))</f>
        <v/>
      </c>
      <c r="R88" s="42" t="str">
        <f>IF($D88="Total",SUM($R$3:$R87),
VLOOKUP($D88,VAL!$E:$Q,COLUMNS(VAL!$E:P),0))</f>
        <v/>
      </c>
      <c r="S88" s="29" t="str">
        <f t="shared" si="8"/>
        <v/>
      </c>
      <c r="T88" s="24">
        <v>85</v>
      </c>
      <c r="U88" s="30" t="str">
        <f>IFERROR(_xlfn.RANK.EQ(Q88,$Q$4:$Q$17,0)+COUNTIF($Q$4:Q88,Q88)-1,"")</f>
        <v/>
      </c>
    </row>
    <row r="89" spans="4:21" x14ac:dyDescent="0.35">
      <c r="D89" s="19" t="str">
        <f>IFERROR(
IF(OR($D88="Total",$D88=""),"",
IF(VAL!$E88="","Total",
IF($B$9="Current Week",INDEX(VAL!$E:$E,MATCH('Sales Value'!$T89,VAL!$A:$A,0)),
IF($B$9="4 weeks",INDEX(VAL!$E:$E,MATCH('Sales Value'!$T89,VAL!$B:$B,0)),
IF($B$9="13 weeks",INDEX(VAL!$E:$E,MATCH('Sales Value'!$T89,VAL!$C:$C,0)),
IF($B$9="12 months",INDEX(VAL!$E:$E,MATCH('Sales Value'!$T89,VAL!$D:$D,0)),
"")))))),
"")</f>
        <v/>
      </c>
      <c r="E89" s="42" t="str">
        <f>IF($D89="Total",SUM($E$3:$E88),
VLOOKUP($D89,VAL!$E:$Q,COLUMNS(VAL!$E:F),0))</f>
        <v/>
      </c>
      <c r="F89" s="42" t="str">
        <f>IF($D89="Total",SUM($F$3:$F88),
VLOOKUP($D89,VAL!$E:$Q,COLUMNS(VAL!$E:G),0))</f>
        <v/>
      </c>
      <c r="G89" s="29" t="str">
        <f t="shared" si="5"/>
        <v/>
      </c>
      <c r="I89" s="42" t="str">
        <f>IF($D89="Total",SUM($I$3:$I88),
VLOOKUP($D89,VAL!$E:$Q,COLUMNS(VAL!$E:I),0))</f>
        <v/>
      </c>
      <c r="J89" s="42" t="str">
        <f>IF($D89="Total",SUM($J$3:$J88),
VLOOKUP($D89,VAL!$E:$Q,COLUMNS(VAL!$E:J),0))</f>
        <v/>
      </c>
      <c r="K89" s="29" t="str">
        <f t="shared" si="6"/>
        <v/>
      </c>
      <c r="M89" s="42" t="str">
        <f>IF($D89="Total",SUM($M$3:$M88),
VLOOKUP($D89,VAL!$E:$Q,COLUMNS(VAL!$E:L),0))</f>
        <v/>
      </c>
      <c r="N89" s="42" t="str">
        <f>IF($D89="Total",SUM($N$3:$N88),
VLOOKUP($D89,VAL!$E:$Q,COLUMNS(VAL!$E:M),0))</f>
        <v/>
      </c>
      <c r="O89" s="29" t="str">
        <f t="shared" si="7"/>
        <v/>
      </c>
      <c r="Q89" s="42" t="str">
        <f>IF($D89="Total",SUM($Q$3:$Q88),
VLOOKUP($D89,VAL!$E:$Q,COLUMNS(VAL!$E:O),0))</f>
        <v/>
      </c>
      <c r="R89" s="42" t="str">
        <f>IF($D89="Total",SUM($R$3:$R88),
VLOOKUP($D89,VAL!$E:$Q,COLUMNS(VAL!$E:P),0))</f>
        <v/>
      </c>
      <c r="S89" s="29" t="str">
        <f t="shared" si="8"/>
        <v/>
      </c>
      <c r="T89" s="24">
        <v>86</v>
      </c>
      <c r="U89" s="30" t="str">
        <f>IFERROR(_xlfn.RANK.EQ(Q89,$Q$4:$Q$17,0)+COUNTIF($Q$4:Q89,Q89)-1,"")</f>
        <v/>
      </c>
    </row>
    <row r="90" spans="4:21" x14ac:dyDescent="0.35">
      <c r="D90" s="19" t="str">
        <f>IFERROR(
IF(OR($D89="Total",$D89=""),"",
IF(VAL!$E89="","Total",
IF($B$9="Current Week",INDEX(VAL!$E:$E,MATCH('Sales Value'!$T90,VAL!$A:$A,0)),
IF($B$9="4 weeks",INDEX(VAL!$E:$E,MATCH('Sales Value'!$T90,VAL!$B:$B,0)),
IF($B$9="13 weeks",INDEX(VAL!$E:$E,MATCH('Sales Value'!$T90,VAL!$C:$C,0)),
IF($B$9="12 months",INDEX(VAL!$E:$E,MATCH('Sales Value'!$T90,VAL!$D:$D,0)),
"")))))),
"")</f>
        <v/>
      </c>
      <c r="E90" s="42" t="str">
        <f>IF($D90="Total",SUM($E$3:$E89),
VLOOKUP($D90,VAL!$E:$Q,COLUMNS(VAL!$E:F),0))</f>
        <v/>
      </c>
      <c r="F90" s="42" t="str">
        <f>IF($D90="Total",SUM($F$3:$F89),
VLOOKUP($D90,VAL!$E:$Q,COLUMNS(VAL!$E:G),0))</f>
        <v/>
      </c>
      <c r="G90" s="29" t="str">
        <f t="shared" si="5"/>
        <v/>
      </c>
      <c r="I90" s="42" t="str">
        <f>IF($D90="Total",SUM($I$3:$I89),
VLOOKUP($D90,VAL!$E:$Q,COLUMNS(VAL!$E:I),0))</f>
        <v/>
      </c>
      <c r="J90" s="42" t="str">
        <f>IF($D90="Total",SUM($J$3:$J89),
VLOOKUP($D90,VAL!$E:$Q,COLUMNS(VAL!$E:J),0))</f>
        <v/>
      </c>
      <c r="K90" s="29" t="str">
        <f t="shared" si="6"/>
        <v/>
      </c>
      <c r="M90" s="42" t="str">
        <f>IF($D90="Total",SUM($M$3:$M89),
VLOOKUP($D90,VAL!$E:$Q,COLUMNS(VAL!$E:L),0))</f>
        <v/>
      </c>
      <c r="N90" s="42" t="str">
        <f>IF($D90="Total",SUM($N$3:$N89),
VLOOKUP($D90,VAL!$E:$Q,COLUMNS(VAL!$E:M),0))</f>
        <v/>
      </c>
      <c r="O90" s="29" t="str">
        <f t="shared" si="7"/>
        <v/>
      </c>
      <c r="Q90" s="42" t="str">
        <f>IF($D90="Total",SUM($Q$3:$Q89),
VLOOKUP($D90,VAL!$E:$Q,COLUMNS(VAL!$E:O),0))</f>
        <v/>
      </c>
      <c r="R90" s="42" t="str">
        <f>IF($D90="Total",SUM($R$3:$R89),
VLOOKUP($D90,VAL!$E:$Q,COLUMNS(VAL!$E:P),0))</f>
        <v/>
      </c>
      <c r="S90" s="29" t="str">
        <f t="shared" si="8"/>
        <v/>
      </c>
      <c r="T90" s="24">
        <v>87</v>
      </c>
      <c r="U90" s="30" t="str">
        <f>IFERROR(_xlfn.RANK.EQ(Q90,$Q$4:$Q$17,0)+COUNTIF($Q$4:Q90,Q90)-1,"")</f>
        <v/>
      </c>
    </row>
    <row r="91" spans="4:21" x14ac:dyDescent="0.35">
      <c r="D91" s="19" t="str">
        <f>IFERROR(
IF(OR($D90="Total",$D90=""),"",
IF(VAL!$E90="","Total",
IF($B$9="Current Week",INDEX(VAL!$E:$E,MATCH('Sales Value'!$T91,VAL!$A:$A,0)),
IF($B$9="4 weeks",INDEX(VAL!$E:$E,MATCH('Sales Value'!$T91,VAL!$B:$B,0)),
IF($B$9="13 weeks",INDEX(VAL!$E:$E,MATCH('Sales Value'!$T91,VAL!$C:$C,0)),
IF($B$9="12 months",INDEX(VAL!$E:$E,MATCH('Sales Value'!$T91,VAL!$D:$D,0)),
"")))))),
"")</f>
        <v/>
      </c>
      <c r="E91" s="42" t="str">
        <f>IF($D91="Total",SUM($E$3:$E90),
VLOOKUP($D91,VAL!$E:$Q,COLUMNS(VAL!$E:F),0))</f>
        <v/>
      </c>
      <c r="F91" s="42" t="str">
        <f>IF($D91="Total",SUM($F$3:$F90),
VLOOKUP($D91,VAL!$E:$Q,COLUMNS(VAL!$E:G),0))</f>
        <v/>
      </c>
      <c r="G91" s="29" t="str">
        <f t="shared" si="5"/>
        <v/>
      </c>
      <c r="I91" s="42" t="str">
        <f>IF($D91="Total",SUM($I$3:$I90),
VLOOKUP($D91,VAL!$E:$Q,COLUMNS(VAL!$E:I),0))</f>
        <v/>
      </c>
      <c r="J91" s="42" t="str">
        <f>IF($D91="Total",SUM($J$3:$J90),
VLOOKUP($D91,VAL!$E:$Q,COLUMNS(VAL!$E:J),0))</f>
        <v/>
      </c>
      <c r="K91" s="29" t="str">
        <f t="shared" si="6"/>
        <v/>
      </c>
      <c r="M91" s="42" t="str">
        <f>IF($D91="Total",SUM($M$3:$M90),
VLOOKUP($D91,VAL!$E:$Q,COLUMNS(VAL!$E:L),0))</f>
        <v/>
      </c>
      <c r="N91" s="42" t="str">
        <f>IF($D91="Total",SUM($N$3:$N90),
VLOOKUP($D91,VAL!$E:$Q,COLUMNS(VAL!$E:M),0))</f>
        <v/>
      </c>
      <c r="O91" s="29" t="str">
        <f t="shared" si="7"/>
        <v/>
      </c>
      <c r="Q91" s="42" t="str">
        <f>IF($D91="Total",SUM($Q$3:$Q90),
VLOOKUP($D91,VAL!$E:$Q,COLUMNS(VAL!$E:O),0))</f>
        <v/>
      </c>
      <c r="R91" s="42" t="str">
        <f>IF($D91="Total",SUM($R$3:$R90),
VLOOKUP($D91,VAL!$E:$Q,COLUMNS(VAL!$E:P),0))</f>
        <v/>
      </c>
      <c r="S91" s="29" t="str">
        <f t="shared" si="8"/>
        <v/>
      </c>
      <c r="T91" s="24">
        <v>88</v>
      </c>
      <c r="U91" s="30" t="str">
        <f>IFERROR(_xlfn.RANK.EQ(Q91,$Q$4:$Q$17,0)+COUNTIF($Q$4:Q91,Q91)-1,"")</f>
        <v/>
      </c>
    </row>
    <row r="92" spans="4:21" x14ac:dyDescent="0.35">
      <c r="D92" s="19" t="str">
        <f>IFERROR(
IF(OR($D91="Total",$D91=""),"",
IF(VAL!$E91="","Total",
IF($B$9="Current Week",INDEX(VAL!$E:$E,MATCH('Sales Value'!$T92,VAL!$A:$A,0)),
IF($B$9="4 weeks",INDEX(VAL!$E:$E,MATCH('Sales Value'!$T92,VAL!$B:$B,0)),
IF($B$9="13 weeks",INDEX(VAL!$E:$E,MATCH('Sales Value'!$T92,VAL!$C:$C,0)),
IF($B$9="12 months",INDEX(VAL!$E:$E,MATCH('Sales Value'!$T92,VAL!$D:$D,0)),
"")))))),
"")</f>
        <v/>
      </c>
      <c r="E92" s="42" t="str">
        <f>IF($D92="Total",SUM($E$3:$E91),
VLOOKUP($D92,VAL!$E:$Q,COLUMNS(VAL!$E:F),0))</f>
        <v/>
      </c>
      <c r="F92" s="42" t="str">
        <f>IF($D92="Total",SUM($F$3:$F91),
VLOOKUP($D92,VAL!$E:$Q,COLUMNS(VAL!$E:G),0))</f>
        <v/>
      </c>
      <c r="G92" s="29" t="str">
        <f t="shared" si="5"/>
        <v/>
      </c>
      <c r="I92" s="42" t="str">
        <f>IF($D92="Total",SUM($I$3:$I91),
VLOOKUP($D92,VAL!$E:$Q,COLUMNS(VAL!$E:I),0))</f>
        <v/>
      </c>
      <c r="J92" s="42" t="str">
        <f>IF($D92="Total",SUM($J$3:$J91),
VLOOKUP($D92,VAL!$E:$Q,COLUMNS(VAL!$E:J),0))</f>
        <v/>
      </c>
      <c r="K92" s="29" t="str">
        <f t="shared" si="6"/>
        <v/>
      </c>
      <c r="M92" s="42" t="str">
        <f>IF($D92="Total",SUM($M$3:$M91),
VLOOKUP($D92,VAL!$E:$Q,COLUMNS(VAL!$E:L),0))</f>
        <v/>
      </c>
      <c r="N92" s="42" t="str">
        <f>IF($D92="Total",SUM($N$3:$N91),
VLOOKUP($D92,VAL!$E:$Q,COLUMNS(VAL!$E:M),0))</f>
        <v/>
      </c>
      <c r="O92" s="29" t="str">
        <f t="shared" si="7"/>
        <v/>
      </c>
      <c r="Q92" s="42" t="str">
        <f>IF($D92="Total",SUM($Q$3:$Q91),
VLOOKUP($D92,VAL!$E:$Q,COLUMNS(VAL!$E:O),0))</f>
        <v/>
      </c>
      <c r="R92" s="42" t="str">
        <f>IF($D92="Total",SUM($R$3:$R91),
VLOOKUP($D92,VAL!$E:$Q,COLUMNS(VAL!$E:P),0))</f>
        <v/>
      </c>
      <c r="S92" s="29" t="str">
        <f t="shared" si="8"/>
        <v/>
      </c>
      <c r="T92" s="24">
        <v>89</v>
      </c>
      <c r="U92" s="30" t="str">
        <f>IFERROR(_xlfn.RANK.EQ(Q92,$Q$4:$Q$17,0)+COUNTIF($Q$4:Q92,Q92)-1,"")</f>
        <v/>
      </c>
    </row>
    <row r="93" spans="4:21" x14ac:dyDescent="0.35">
      <c r="D93" s="19" t="str">
        <f>IFERROR(
IF(OR($D92="Total",$D92=""),"",
IF(VAL!$E92="","Total",
IF($B$9="Current Week",INDEX(VAL!$E:$E,MATCH('Sales Value'!$T93,VAL!$A:$A,0)),
IF($B$9="4 weeks",INDEX(VAL!$E:$E,MATCH('Sales Value'!$T93,VAL!$B:$B,0)),
IF($B$9="13 weeks",INDEX(VAL!$E:$E,MATCH('Sales Value'!$T93,VAL!$C:$C,0)),
IF($B$9="12 months",INDEX(VAL!$E:$E,MATCH('Sales Value'!$T93,VAL!$D:$D,0)),
"")))))),
"")</f>
        <v/>
      </c>
      <c r="E93" s="42" t="str">
        <f>IF($D93="Total",SUM($E$3:$E92),
VLOOKUP($D93,VAL!$E:$Q,COLUMNS(VAL!$E:F),0))</f>
        <v/>
      </c>
      <c r="F93" s="42" t="str">
        <f>IF($D93="Total",SUM($F$3:$F92),
VLOOKUP($D93,VAL!$E:$Q,COLUMNS(VAL!$E:G),0))</f>
        <v/>
      </c>
      <c r="G93" s="29" t="str">
        <f t="shared" si="5"/>
        <v/>
      </c>
      <c r="I93" s="42" t="str">
        <f>IF($D93="Total",SUM($I$3:$I92),
VLOOKUP($D93,VAL!$E:$Q,COLUMNS(VAL!$E:I),0))</f>
        <v/>
      </c>
      <c r="J93" s="42" t="str">
        <f>IF($D93="Total",SUM($J$3:$J92),
VLOOKUP($D93,VAL!$E:$Q,COLUMNS(VAL!$E:J),0))</f>
        <v/>
      </c>
      <c r="K93" s="29" t="str">
        <f t="shared" si="6"/>
        <v/>
      </c>
      <c r="M93" s="42" t="str">
        <f>IF($D93="Total",SUM($M$3:$M92),
VLOOKUP($D93,VAL!$E:$Q,COLUMNS(VAL!$E:L),0))</f>
        <v/>
      </c>
      <c r="N93" s="42" t="str">
        <f>IF($D93="Total",SUM($N$3:$N92),
VLOOKUP($D93,VAL!$E:$Q,COLUMNS(VAL!$E:M),0))</f>
        <v/>
      </c>
      <c r="O93" s="29" t="str">
        <f t="shared" si="7"/>
        <v/>
      </c>
      <c r="Q93" s="42" t="str">
        <f>IF($D93="Total",SUM($Q$3:$Q92),
VLOOKUP($D93,VAL!$E:$Q,COLUMNS(VAL!$E:O),0))</f>
        <v/>
      </c>
      <c r="R93" s="42" t="str">
        <f>IF($D93="Total",SUM($R$3:$R92),
VLOOKUP($D93,VAL!$E:$Q,COLUMNS(VAL!$E:P),0))</f>
        <v/>
      </c>
      <c r="S93" s="29" t="str">
        <f t="shared" si="8"/>
        <v/>
      </c>
      <c r="T93" s="24">
        <v>90</v>
      </c>
      <c r="U93" s="30" t="str">
        <f>IFERROR(_xlfn.RANK.EQ(Q93,$Q$4:$Q$17,0)+COUNTIF($Q$4:Q93,Q93)-1,"")</f>
        <v/>
      </c>
    </row>
    <row r="94" spans="4:21" x14ac:dyDescent="0.35">
      <c r="D94" s="19" t="str">
        <f>IFERROR(
IF(OR($D93="Total",$D93=""),"",
IF(VAL!$E93="","Total",
IF($B$9="Current Week",INDEX(VAL!$E:$E,MATCH('Sales Value'!$T94,VAL!$A:$A,0)),
IF($B$9="4 weeks",INDEX(VAL!$E:$E,MATCH('Sales Value'!$T94,VAL!$B:$B,0)),
IF($B$9="13 weeks",INDEX(VAL!$E:$E,MATCH('Sales Value'!$T94,VAL!$C:$C,0)),
IF($B$9="12 months",INDEX(VAL!$E:$E,MATCH('Sales Value'!$T94,VAL!$D:$D,0)),
"")))))),
"")</f>
        <v/>
      </c>
      <c r="E94" s="42" t="str">
        <f>IF($D94="Total",SUM($E$3:$E93),
VLOOKUP($D94,VAL!$E:$Q,COLUMNS(VAL!$E:F),0))</f>
        <v/>
      </c>
      <c r="F94" s="42" t="str">
        <f>IF($D94="Total",SUM($F$3:$F93),
VLOOKUP($D94,VAL!$E:$Q,COLUMNS(VAL!$E:G),0))</f>
        <v/>
      </c>
      <c r="G94" s="29" t="str">
        <f t="shared" si="5"/>
        <v/>
      </c>
      <c r="I94" s="42" t="str">
        <f>IF($D94="Total",SUM($I$3:$I93),
VLOOKUP($D94,VAL!$E:$Q,COLUMNS(VAL!$E:I),0))</f>
        <v/>
      </c>
      <c r="J94" s="42" t="str">
        <f>IF($D94="Total",SUM($J$3:$J93),
VLOOKUP($D94,VAL!$E:$Q,COLUMNS(VAL!$E:J),0))</f>
        <v/>
      </c>
      <c r="K94" s="29" t="str">
        <f t="shared" si="6"/>
        <v/>
      </c>
      <c r="M94" s="42" t="str">
        <f>IF($D94="Total",SUM($M$3:$M93),
VLOOKUP($D94,VAL!$E:$Q,COLUMNS(VAL!$E:L),0))</f>
        <v/>
      </c>
      <c r="N94" s="42" t="str">
        <f>IF($D94="Total",SUM($N$3:$N93),
VLOOKUP($D94,VAL!$E:$Q,COLUMNS(VAL!$E:M),0))</f>
        <v/>
      </c>
      <c r="O94" s="29" t="str">
        <f t="shared" si="7"/>
        <v/>
      </c>
      <c r="Q94" s="42" t="str">
        <f>IF($D94="Total",SUM($Q$3:$Q93),
VLOOKUP($D94,VAL!$E:$Q,COLUMNS(VAL!$E:O),0))</f>
        <v/>
      </c>
      <c r="R94" s="42" t="str">
        <f>IF($D94="Total",SUM($R$3:$R93),
VLOOKUP($D94,VAL!$E:$Q,COLUMNS(VAL!$E:P),0))</f>
        <v/>
      </c>
      <c r="S94" s="29" t="str">
        <f t="shared" si="8"/>
        <v/>
      </c>
      <c r="T94" s="24">
        <v>91</v>
      </c>
      <c r="U94" s="30" t="str">
        <f>IFERROR(_xlfn.RANK.EQ(Q94,$Q$4:$Q$17,0)+COUNTIF($Q$4:Q94,Q94)-1,"")</f>
        <v/>
      </c>
    </row>
    <row r="95" spans="4:21" x14ac:dyDescent="0.35">
      <c r="D95" s="19" t="str">
        <f>IFERROR(
IF(OR($D94="Total",$D94=""),"",
IF(VAL!$E94="","Total",
IF($B$9="Current Week",INDEX(VAL!$E:$E,MATCH('Sales Value'!$T95,VAL!$A:$A,0)),
IF($B$9="4 weeks",INDEX(VAL!$E:$E,MATCH('Sales Value'!$T95,VAL!$B:$B,0)),
IF($B$9="13 weeks",INDEX(VAL!$E:$E,MATCH('Sales Value'!$T95,VAL!$C:$C,0)),
IF($B$9="12 months",INDEX(VAL!$E:$E,MATCH('Sales Value'!$T95,VAL!$D:$D,0)),
"")))))),
"")</f>
        <v/>
      </c>
      <c r="E95" s="42" t="str">
        <f>IF($D95="Total",SUM($E$3:$E94),
VLOOKUP($D95,VAL!$E:$Q,COLUMNS(VAL!$E:F),0))</f>
        <v/>
      </c>
      <c r="F95" s="42" t="str">
        <f>IF($D95="Total",SUM($F$3:$F94),
VLOOKUP($D95,VAL!$E:$Q,COLUMNS(VAL!$E:G),0))</f>
        <v/>
      </c>
      <c r="G95" s="29" t="str">
        <f t="shared" si="5"/>
        <v/>
      </c>
      <c r="I95" s="42" t="str">
        <f>IF($D95="Total",SUM($I$3:$I94),
VLOOKUP($D95,VAL!$E:$Q,COLUMNS(VAL!$E:I),0))</f>
        <v/>
      </c>
      <c r="J95" s="42" t="str">
        <f>IF($D95="Total",SUM($J$3:$J94),
VLOOKUP($D95,VAL!$E:$Q,COLUMNS(VAL!$E:J),0))</f>
        <v/>
      </c>
      <c r="K95" s="29" t="str">
        <f t="shared" si="6"/>
        <v/>
      </c>
      <c r="M95" s="42" t="str">
        <f>IF($D95="Total",SUM($M$3:$M94),
VLOOKUP($D95,VAL!$E:$Q,COLUMNS(VAL!$E:L),0))</f>
        <v/>
      </c>
      <c r="N95" s="42" t="str">
        <f>IF($D95="Total",SUM($N$3:$N94),
VLOOKUP($D95,VAL!$E:$Q,COLUMNS(VAL!$E:M),0))</f>
        <v/>
      </c>
      <c r="O95" s="29" t="str">
        <f t="shared" si="7"/>
        <v/>
      </c>
      <c r="Q95" s="42" t="str">
        <f>IF($D95="Total",SUM($Q$3:$Q94),
VLOOKUP($D95,VAL!$E:$Q,COLUMNS(VAL!$E:O),0))</f>
        <v/>
      </c>
      <c r="R95" s="42" t="str">
        <f>IF($D95="Total",SUM($R$3:$R94),
VLOOKUP($D95,VAL!$E:$Q,COLUMNS(VAL!$E:P),0))</f>
        <v/>
      </c>
      <c r="S95" s="29" t="str">
        <f t="shared" si="8"/>
        <v/>
      </c>
      <c r="T95" s="24">
        <v>92</v>
      </c>
      <c r="U95" s="30" t="str">
        <f>IFERROR(_xlfn.RANK.EQ(Q95,$Q$4:$Q$17,0)+COUNTIF($Q$4:Q95,Q95)-1,"")</f>
        <v/>
      </c>
    </row>
    <row r="96" spans="4:21" x14ac:dyDescent="0.35">
      <c r="D96" s="19" t="str">
        <f>IFERROR(
IF(OR($D95="Total",$D95=""),"",
IF(VAL!$E95="","Total",
IF($B$9="Current Week",INDEX(VAL!$E:$E,MATCH('Sales Value'!$T96,VAL!$A:$A,0)),
IF($B$9="4 weeks",INDEX(VAL!$E:$E,MATCH('Sales Value'!$T96,VAL!$B:$B,0)),
IF($B$9="13 weeks",INDEX(VAL!$E:$E,MATCH('Sales Value'!$T96,VAL!$C:$C,0)),
IF($B$9="12 months",INDEX(VAL!$E:$E,MATCH('Sales Value'!$T96,VAL!$D:$D,0)),
"")))))),
"")</f>
        <v/>
      </c>
      <c r="E96" s="42" t="str">
        <f>IF($D96="Total",SUM($E$3:$E95),
VLOOKUP($D96,VAL!$E:$Q,COLUMNS(VAL!$E:F),0))</f>
        <v/>
      </c>
      <c r="F96" s="42" t="str">
        <f>IF($D96="Total",SUM($F$3:$F95),
VLOOKUP($D96,VAL!$E:$Q,COLUMNS(VAL!$E:G),0))</f>
        <v/>
      </c>
      <c r="G96" s="29" t="str">
        <f t="shared" si="5"/>
        <v/>
      </c>
      <c r="I96" s="42" t="str">
        <f>IF($D96="Total",SUM($I$3:$I95),
VLOOKUP($D96,VAL!$E:$Q,COLUMNS(VAL!$E:I),0))</f>
        <v/>
      </c>
      <c r="J96" s="42" t="str">
        <f>IF($D96="Total",SUM($J$3:$J95),
VLOOKUP($D96,VAL!$E:$Q,COLUMNS(VAL!$E:J),0))</f>
        <v/>
      </c>
      <c r="K96" s="29" t="str">
        <f t="shared" si="6"/>
        <v/>
      </c>
      <c r="M96" s="42" t="str">
        <f>IF($D96="Total",SUM($M$3:$M95),
VLOOKUP($D96,VAL!$E:$Q,COLUMNS(VAL!$E:L),0))</f>
        <v/>
      </c>
      <c r="N96" s="42" t="str">
        <f>IF($D96="Total",SUM($N$3:$N95),
VLOOKUP($D96,VAL!$E:$Q,COLUMNS(VAL!$E:M),0))</f>
        <v/>
      </c>
      <c r="O96" s="29" t="str">
        <f t="shared" si="7"/>
        <v/>
      </c>
      <c r="Q96" s="42" t="str">
        <f>IF($D96="Total",SUM($Q$3:$Q95),
VLOOKUP($D96,VAL!$E:$Q,COLUMNS(VAL!$E:O),0))</f>
        <v/>
      </c>
      <c r="R96" s="42" t="str">
        <f>IF($D96="Total",SUM($R$3:$R95),
VLOOKUP($D96,VAL!$E:$Q,COLUMNS(VAL!$E:P),0))</f>
        <v/>
      </c>
      <c r="S96" s="29" t="str">
        <f t="shared" si="8"/>
        <v/>
      </c>
      <c r="T96" s="24">
        <v>93</v>
      </c>
      <c r="U96" s="30" t="str">
        <f>IFERROR(_xlfn.RANK.EQ(Q96,$Q$4:$Q$17,0)+COUNTIF($Q$4:Q96,Q96)-1,"")</f>
        <v/>
      </c>
    </row>
    <row r="97" spans="4:21" x14ac:dyDescent="0.35">
      <c r="D97" s="19" t="str">
        <f>IFERROR(
IF(OR($D96="Total",$D96=""),"",
IF(VAL!$E96="","Total",
IF($B$9="Current Week",INDEX(VAL!$E:$E,MATCH('Sales Value'!$T97,VAL!$A:$A,0)),
IF($B$9="4 weeks",INDEX(VAL!$E:$E,MATCH('Sales Value'!$T97,VAL!$B:$B,0)),
IF($B$9="13 weeks",INDEX(VAL!$E:$E,MATCH('Sales Value'!$T97,VAL!$C:$C,0)),
IF($B$9="12 months",INDEX(VAL!$E:$E,MATCH('Sales Value'!$T97,VAL!$D:$D,0)),
"")))))),
"")</f>
        <v/>
      </c>
      <c r="E97" s="42" t="str">
        <f>IF($D97="Total",SUM($E$3:$E96),
VLOOKUP($D97,VAL!$E:$Q,COLUMNS(VAL!$E:F),0))</f>
        <v/>
      </c>
      <c r="F97" s="42" t="str">
        <f>IF($D97="Total",SUM($F$3:$F96),
VLOOKUP($D97,VAL!$E:$Q,COLUMNS(VAL!$E:G),0))</f>
        <v/>
      </c>
      <c r="G97" s="29" t="str">
        <f t="shared" si="5"/>
        <v/>
      </c>
      <c r="I97" s="42" t="str">
        <f>IF($D97="Total",SUM($I$3:$I96),
VLOOKUP($D97,VAL!$E:$Q,COLUMNS(VAL!$E:I),0))</f>
        <v/>
      </c>
      <c r="J97" s="42" t="str">
        <f>IF($D97="Total",SUM($J$3:$J96),
VLOOKUP($D97,VAL!$E:$Q,COLUMNS(VAL!$E:J),0))</f>
        <v/>
      </c>
      <c r="K97" s="29" t="str">
        <f t="shared" si="6"/>
        <v/>
      </c>
      <c r="M97" s="42" t="str">
        <f>IF($D97="Total",SUM($M$3:$M96),
VLOOKUP($D97,VAL!$E:$Q,COLUMNS(VAL!$E:L),0))</f>
        <v/>
      </c>
      <c r="N97" s="42" t="str">
        <f>IF($D97="Total",SUM($N$3:$N96),
VLOOKUP($D97,VAL!$E:$Q,COLUMNS(VAL!$E:M),0))</f>
        <v/>
      </c>
      <c r="O97" s="29" t="str">
        <f t="shared" si="7"/>
        <v/>
      </c>
      <c r="Q97" s="42" t="str">
        <f>IF($D97="Total",SUM($Q$3:$Q96),
VLOOKUP($D97,VAL!$E:$Q,COLUMNS(VAL!$E:O),0))</f>
        <v/>
      </c>
      <c r="R97" s="42" t="str">
        <f>IF($D97="Total",SUM($R$3:$R96),
VLOOKUP($D97,VAL!$E:$Q,COLUMNS(VAL!$E:P),0))</f>
        <v/>
      </c>
      <c r="S97" s="29" t="str">
        <f t="shared" si="8"/>
        <v/>
      </c>
      <c r="T97" s="24">
        <v>94</v>
      </c>
      <c r="U97" s="30" t="str">
        <f>IFERROR(_xlfn.RANK.EQ(Q97,$Q$4:$Q$17,0)+COUNTIF($Q$4:Q97,Q97)-1,"")</f>
        <v/>
      </c>
    </row>
    <row r="98" spans="4:21" x14ac:dyDescent="0.35">
      <c r="D98" s="19" t="str">
        <f>IFERROR(
IF(OR($D97="Total",$D97=""),"",
IF(VAL!$E97="","Total",
IF($B$9="Current Week",INDEX(VAL!$E:$E,MATCH('Sales Value'!$T98,VAL!$A:$A,0)),
IF($B$9="4 weeks",INDEX(VAL!$E:$E,MATCH('Sales Value'!$T98,VAL!$B:$B,0)),
IF($B$9="13 weeks",INDEX(VAL!$E:$E,MATCH('Sales Value'!$T98,VAL!$C:$C,0)),
IF($B$9="12 months",INDEX(VAL!$E:$E,MATCH('Sales Value'!$T98,VAL!$D:$D,0)),
"")))))),
"")</f>
        <v/>
      </c>
      <c r="E98" s="42" t="str">
        <f>IF($D98="Total",SUM($E$3:$E97),
VLOOKUP($D98,VAL!$E:$Q,COLUMNS(VAL!$E:F),0))</f>
        <v/>
      </c>
      <c r="F98" s="42" t="str">
        <f>IF($D98="Total",SUM($F$3:$F97),
VLOOKUP($D98,VAL!$E:$Q,COLUMNS(VAL!$E:G),0))</f>
        <v/>
      </c>
      <c r="G98" s="29" t="str">
        <f t="shared" si="5"/>
        <v/>
      </c>
      <c r="I98" s="42" t="str">
        <f>IF($D98="Total",SUM($I$3:$I97),
VLOOKUP($D98,VAL!$E:$Q,COLUMNS(VAL!$E:I),0))</f>
        <v/>
      </c>
      <c r="J98" s="42" t="str">
        <f>IF($D98="Total",SUM($J$3:$J97),
VLOOKUP($D98,VAL!$E:$Q,COLUMNS(VAL!$E:J),0))</f>
        <v/>
      </c>
      <c r="K98" s="29" t="str">
        <f t="shared" si="6"/>
        <v/>
      </c>
      <c r="M98" s="42" t="str">
        <f>IF($D98="Total",SUM($M$3:$M97),
VLOOKUP($D98,VAL!$E:$Q,COLUMNS(VAL!$E:L),0))</f>
        <v/>
      </c>
      <c r="N98" s="42" t="str">
        <f>IF($D98="Total",SUM($N$3:$N97),
VLOOKUP($D98,VAL!$E:$Q,COLUMNS(VAL!$E:M),0))</f>
        <v/>
      </c>
      <c r="O98" s="29" t="str">
        <f t="shared" si="7"/>
        <v/>
      </c>
      <c r="Q98" s="42" t="str">
        <f>IF($D98="Total",SUM($Q$3:$Q97),
VLOOKUP($D98,VAL!$E:$Q,COLUMNS(VAL!$E:O),0))</f>
        <v/>
      </c>
      <c r="R98" s="42" t="str">
        <f>IF($D98="Total",SUM($R$3:$R97),
VLOOKUP($D98,VAL!$E:$Q,COLUMNS(VAL!$E:P),0))</f>
        <v/>
      </c>
      <c r="S98" s="29" t="str">
        <f t="shared" si="8"/>
        <v/>
      </c>
      <c r="T98" s="24">
        <v>95</v>
      </c>
      <c r="U98" s="30" t="str">
        <f>IFERROR(_xlfn.RANK.EQ(Q98,$Q$4:$Q$17,0)+COUNTIF($Q$4:Q98,Q98)-1,"")</f>
        <v/>
      </c>
    </row>
    <row r="99" spans="4:21" x14ac:dyDescent="0.35">
      <c r="D99" s="19" t="str">
        <f>IFERROR(
IF(OR($D98="Total",$D98=""),"",
IF(VAL!$E98="","Total",
IF($B$9="Current Week",INDEX(VAL!$E:$E,MATCH('Sales Value'!$T99,VAL!$A:$A,0)),
IF($B$9="4 weeks",INDEX(VAL!$E:$E,MATCH('Sales Value'!$T99,VAL!$B:$B,0)),
IF($B$9="13 weeks",INDEX(VAL!$E:$E,MATCH('Sales Value'!$T99,VAL!$C:$C,0)),
IF($B$9="12 months",INDEX(VAL!$E:$E,MATCH('Sales Value'!$T99,VAL!$D:$D,0)),
"")))))),
"")</f>
        <v/>
      </c>
      <c r="E99" s="42" t="str">
        <f>IF($D99="Total",SUM($E$3:$E98),
VLOOKUP($D99,VAL!$E:$Q,COLUMNS(VAL!$E:F),0))</f>
        <v/>
      </c>
      <c r="F99" s="42" t="str">
        <f>IF($D99="Total",SUM($F$3:$F98),
VLOOKUP($D99,VAL!$E:$Q,COLUMNS(VAL!$E:G),0))</f>
        <v/>
      </c>
      <c r="G99" s="29" t="str">
        <f t="shared" si="5"/>
        <v/>
      </c>
      <c r="I99" s="42" t="str">
        <f>IF($D99="Total",SUM($I$3:$I98),
VLOOKUP($D99,VAL!$E:$Q,COLUMNS(VAL!$E:I),0))</f>
        <v/>
      </c>
      <c r="J99" s="42" t="str">
        <f>IF($D99="Total",SUM($J$3:$J98),
VLOOKUP($D99,VAL!$E:$Q,COLUMNS(VAL!$E:J),0))</f>
        <v/>
      </c>
      <c r="K99" s="29" t="str">
        <f t="shared" si="6"/>
        <v/>
      </c>
      <c r="M99" s="42" t="str">
        <f>IF($D99="Total",SUM($M$3:$M98),
VLOOKUP($D99,VAL!$E:$Q,COLUMNS(VAL!$E:L),0))</f>
        <v/>
      </c>
      <c r="N99" s="42" t="str">
        <f>IF($D99="Total",SUM($N$3:$N98),
VLOOKUP($D99,VAL!$E:$Q,COLUMNS(VAL!$E:M),0))</f>
        <v/>
      </c>
      <c r="O99" s="29" t="str">
        <f t="shared" si="7"/>
        <v/>
      </c>
      <c r="Q99" s="42" t="str">
        <f>IF($D99="Total",SUM($Q$3:$Q98),
VLOOKUP($D99,VAL!$E:$Q,COLUMNS(VAL!$E:O),0))</f>
        <v/>
      </c>
      <c r="R99" s="42" t="str">
        <f>IF($D99="Total",SUM($R$3:$R98),
VLOOKUP($D99,VAL!$E:$Q,COLUMNS(VAL!$E:P),0))</f>
        <v/>
      </c>
      <c r="S99" s="29" t="str">
        <f t="shared" si="8"/>
        <v/>
      </c>
      <c r="T99" s="24">
        <v>96</v>
      </c>
      <c r="U99" s="30" t="str">
        <f>IFERROR(_xlfn.RANK.EQ(Q99,$Q$4:$Q$17,0)+COUNTIF($Q$4:Q99,Q99)-1,"")</f>
        <v/>
      </c>
    </row>
    <row r="100" spans="4:21" x14ac:dyDescent="0.35">
      <c r="D100" s="19" t="str">
        <f>IFERROR(
IF(OR($D99="Total",$D99=""),"",
IF(VAL!$E99="","Total",
IF($B$9="Current Week",INDEX(VAL!$E:$E,MATCH('Sales Value'!$T100,VAL!$A:$A,0)),
IF($B$9="4 weeks",INDEX(VAL!$E:$E,MATCH('Sales Value'!$T100,VAL!$B:$B,0)),
IF($B$9="13 weeks",INDEX(VAL!$E:$E,MATCH('Sales Value'!$T100,VAL!$C:$C,0)),
IF($B$9="12 months",INDEX(VAL!$E:$E,MATCH('Sales Value'!$T100,VAL!$D:$D,0)),
"")))))),
"")</f>
        <v/>
      </c>
      <c r="E100" s="42" t="str">
        <f>IF($D100="Total",SUM($E$3:$E99),
VLOOKUP($D100,VAL!$E:$Q,COLUMNS(VAL!$E:F),0))</f>
        <v/>
      </c>
      <c r="F100" s="42" t="str">
        <f>IF($D100="Total",SUM($F$3:$F99),
VLOOKUP($D100,VAL!$E:$Q,COLUMNS(VAL!$E:G),0))</f>
        <v/>
      </c>
      <c r="G100" s="29" t="str">
        <f t="shared" si="5"/>
        <v/>
      </c>
      <c r="I100" s="42" t="str">
        <f>IF($D100="Total",SUM($I$3:$I99),
VLOOKUP($D100,VAL!$E:$Q,COLUMNS(VAL!$E:I),0))</f>
        <v/>
      </c>
      <c r="J100" s="42" t="str">
        <f>IF($D100="Total",SUM($J$3:$J99),
VLOOKUP($D100,VAL!$E:$Q,COLUMNS(VAL!$E:J),0))</f>
        <v/>
      </c>
      <c r="K100" s="29" t="str">
        <f t="shared" si="6"/>
        <v/>
      </c>
      <c r="M100" s="42" t="str">
        <f>IF($D100="Total",SUM($M$3:$M99),
VLOOKUP($D100,VAL!$E:$Q,COLUMNS(VAL!$E:L),0))</f>
        <v/>
      </c>
      <c r="N100" s="42" t="str">
        <f>IF($D100="Total",SUM($N$3:$N99),
VLOOKUP($D100,VAL!$E:$Q,COLUMNS(VAL!$E:M),0))</f>
        <v/>
      </c>
      <c r="O100" s="29" t="str">
        <f t="shared" si="7"/>
        <v/>
      </c>
      <c r="Q100" s="42" t="str">
        <f>IF($D100="Total",SUM($Q$3:$Q99),
VLOOKUP($D100,VAL!$E:$Q,COLUMNS(VAL!$E:O),0))</f>
        <v/>
      </c>
      <c r="R100" s="42" t="str">
        <f>IF($D100="Total",SUM($R$3:$R99),
VLOOKUP($D100,VAL!$E:$Q,COLUMNS(VAL!$E:P),0))</f>
        <v/>
      </c>
      <c r="S100" s="29" t="str">
        <f t="shared" si="8"/>
        <v/>
      </c>
      <c r="T100" s="24">
        <v>97</v>
      </c>
      <c r="U100" s="30" t="str">
        <f>IFERROR(_xlfn.RANK.EQ(Q100,$Q$4:$Q$17,0)+COUNTIF($Q$4:Q100,Q100)-1,"")</f>
        <v/>
      </c>
    </row>
    <row r="101" spans="4:21" x14ac:dyDescent="0.35">
      <c r="D101" s="19" t="str">
        <f>IFERROR(
IF(OR($D100="Total",$D100=""),"",
IF(VAL!$E100="","Total",
IF($B$9="Current Week",INDEX(VAL!$E:$E,MATCH('Sales Value'!$T101,VAL!$A:$A,0)),
IF($B$9="4 weeks",INDEX(VAL!$E:$E,MATCH('Sales Value'!$T101,VAL!$B:$B,0)),
IF($B$9="13 weeks",INDEX(VAL!$E:$E,MATCH('Sales Value'!$T101,VAL!$C:$C,0)),
IF($B$9="12 months",INDEX(VAL!$E:$E,MATCH('Sales Value'!$T101,VAL!$D:$D,0)),
"")))))),
"")</f>
        <v/>
      </c>
      <c r="E101" s="42" t="str">
        <f>IF($D101="Total",SUM($E$3:$E100),
VLOOKUP($D101,VAL!$E:$Q,COLUMNS(VAL!$E:F),0))</f>
        <v/>
      </c>
      <c r="F101" s="42" t="str">
        <f>IF($D101="Total",SUM($F$3:$F100),
VLOOKUP($D101,VAL!$E:$Q,COLUMNS(VAL!$E:G),0))</f>
        <v/>
      </c>
      <c r="G101" s="29" t="str">
        <f t="shared" si="5"/>
        <v/>
      </c>
      <c r="I101" s="42" t="str">
        <f>IF($D101="Total",SUM($I$3:$I100),
VLOOKUP($D101,VAL!$E:$Q,COLUMNS(VAL!$E:I),0))</f>
        <v/>
      </c>
      <c r="J101" s="42" t="str">
        <f>IF($D101="Total",SUM($J$3:$J100),
VLOOKUP($D101,VAL!$E:$Q,COLUMNS(VAL!$E:J),0))</f>
        <v/>
      </c>
      <c r="K101" s="29" t="str">
        <f t="shared" si="6"/>
        <v/>
      </c>
      <c r="M101" s="42" t="str">
        <f>IF($D101="Total",SUM($M$3:$M100),
VLOOKUP($D101,VAL!$E:$Q,COLUMNS(VAL!$E:L),0))</f>
        <v/>
      </c>
      <c r="N101" s="42" t="str">
        <f>IF($D101="Total",SUM($N$3:$N100),
VLOOKUP($D101,VAL!$E:$Q,COLUMNS(VAL!$E:M),0))</f>
        <v/>
      </c>
      <c r="O101" s="29" t="str">
        <f t="shared" si="7"/>
        <v/>
      </c>
      <c r="Q101" s="42" t="str">
        <f>IF($D101="Total",SUM($Q$3:$Q100),
VLOOKUP($D101,VAL!$E:$Q,COLUMNS(VAL!$E:O),0))</f>
        <v/>
      </c>
      <c r="R101" s="42" t="str">
        <f>IF($D101="Total",SUM($R$3:$R100),
VLOOKUP($D101,VAL!$E:$Q,COLUMNS(VAL!$E:P),0))</f>
        <v/>
      </c>
      <c r="S101" s="29" t="str">
        <f t="shared" si="8"/>
        <v/>
      </c>
      <c r="T101" s="24">
        <v>98</v>
      </c>
      <c r="U101" s="30" t="str">
        <f>IFERROR(_xlfn.RANK.EQ(Q101,$Q$4:$Q$17,0)+COUNTIF($Q$4:Q101,Q101)-1,"")</f>
        <v/>
      </c>
    </row>
    <row r="102" spans="4:21" x14ac:dyDescent="0.35">
      <c r="D102" s="19" t="str">
        <f>IFERROR(
IF(OR($D101="Total",$D101=""),"",
IF(VAL!$E101="","Total",
IF($B$9="Current Week",INDEX(VAL!$E:$E,MATCH('Sales Value'!$T102,VAL!$A:$A,0)),
IF($B$9="4 weeks",INDEX(VAL!$E:$E,MATCH('Sales Value'!$T102,VAL!$B:$B,0)),
IF($B$9="13 weeks",INDEX(VAL!$E:$E,MATCH('Sales Value'!$T102,VAL!$C:$C,0)),
IF($B$9="12 months",INDEX(VAL!$E:$E,MATCH('Sales Value'!$T102,VAL!$D:$D,0)),
"")))))),
"")</f>
        <v/>
      </c>
      <c r="E102" s="42" t="str">
        <f>IF($D102="Total",SUM($E$3:$E101),
VLOOKUP($D102,VAL!$E:$Q,COLUMNS(VAL!$E:F),0))</f>
        <v/>
      </c>
      <c r="F102" s="42" t="str">
        <f>IF($D102="Total",SUM($F$3:$F101),
VLOOKUP($D102,VAL!$E:$Q,COLUMNS(VAL!$E:G),0))</f>
        <v/>
      </c>
      <c r="G102" s="29" t="str">
        <f t="shared" si="5"/>
        <v/>
      </c>
      <c r="I102" s="42" t="str">
        <f>IF($D102="Total",SUM($I$3:$I101),
VLOOKUP($D102,VAL!$E:$Q,COLUMNS(VAL!$E:I),0))</f>
        <v/>
      </c>
      <c r="J102" s="42" t="str">
        <f>IF($D102="Total",SUM($J$3:$J101),
VLOOKUP($D102,VAL!$E:$Q,COLUMNS(VAL!$E:J),0))</f>
        <v/>
      </c>
      <c r="K102" s="29" t="str">
        <f t="shared" si="6"/>
        <v/>
      </c>
      <c r="M102" s="42" t="str">
        <f>IF($D102="Total",SUM($M$3:$M101),
VLOOKUP($D102,VAL!$E:$Q,COLUMNS(VAL!$E:L),0))</f>
        <v/>
      </c>
      <c r="N102" s="42" t="str">
        <f>IF($D102="Total",SUM($N$3:$N101),
VLOOKUP($D102,VAL!$E:$Q,COLUMNS(VAL!$E:M),0))</f>
        <v/>
      </c>
      <c r="O102" s="29" t="str">
        <f t="shared" si="7"/>
        <v/>
      </c>
      <c r="Q102" s="42" t="str">
        <f>IF($D102="Total",SUM($Q$3:$Q101),
VLOOKUP($D102,VAL!$E:$Q,COLUMNS(VAL!$E:O),0))</f>
        <v/>
      </c>
      <c r="R102" s="42" t="str">
        <f>IF($D102="Total",SUM($R$3:$R101),
VLOOKUP($D102,VAL!$E:$Q,COLUMNS(VAL!$E:P),0))</f>
        <v/>
      </c>
      <c r="S102" s="29" t="str">
        <f t="shared" si="8"/>
        <v/>
      </c>
      <c r="T102" s="24">
        <v>99</v>
      </c>
      <c r="U102" s="30" t="str">
        <f>IFERROR(_xlfn.RANK.EQ(Q102,$Q$4:$Q$17,0)+COUNTIF($Q$4:Q102,Q102)-1,"")</f>
        <v/>
      </c>
    </row>
    <row r="103" spans="4:21" x14ac:dyDescent="0.35">
      <c r="D103" s="19" t="str">
        <f>IFERROR(
IF(OR($D102="Total",$D102=""),"",
IF(VAL!$E102="","Total",
IF($B$9="Current Week",INDEX(VAL!$E:$E,MATCH('Sales Value'!$T103,VAL!$A:$A,0)),
IF($B$9="4 weeks",INDEX(VAL!$E:$E,MATCH('Sales Value'!$T103,VAL!$B:$B,0)),
IF($B$9="13 weeks",INDEX(VAL!$E:$E,MATCH('Sales Value'!$T103,VAL!$C:$C,0)),
IF($B$9="MAT",INDEX(VAL!$E:$E,MATCH('Sales Value'!$T103,VAL!$D:$D,0)),
"")))))),
"")</f>
        <v/>
      </c>
      <c r="E103" s="42" t="str">
        <f>IF($D103="Total",SUM($E$3:$E102),
VLOOKUP($D103,VAL!$E:$Q,COLUMNS(VAL!$E:F),0))</f>
        <v/>
      </c>
      <c r="F103" s="42" t="str">
        <f>IF($D103="Total",SUM($F$3:$F102),
VLOOKUP($D103,VAL!$E:$Q,COLUMNS(VAL!$E:G),0))</f>
        <v/>
      </c>
      <c r="G103" s="29" t="str">
        <f t="shared" si="5"/>
        <v/>
      </c>
      <c r="I103" s="42" t="str">
        <f>IF($D103="Total",SUM($I$3:$I102),
VLOOKUP($D103,VAL!$E:$Q,COLUMNS(VAL!$E:I),0))</f>
        <v/>
      </c>
      <c r="J103" s="42" t="str">
        <f>IF($D103="Total",SUM($J$3:$J102),
VLOOKUP($D103,VAL!$E:$Q,COLUMNS(VAL!$E:J),0))</f>
        <v/>
      </c>
      <c r="K103" s="29" t="str">
        <f t="shared" si="6"/>
        <v/>
      </c>
      <c r="M103" s="42" t="str">
        <f>IF($D103="Total",SUM($M$3:$M102),
VLOOKUP($D103,VAL!$E:$Q,COLUMNS(VAL!$E:L),0))</f>
        <v/>
      </c>
      <c r="N103" s="42" t="str">
        <f>IF($D103="Total",SUM($N$3:$N102),
VLOOKUP($D103,VAL!$E:$Q,COLUMNS(VAL!$E:M),0))</f>
        <v/>
      </c>
      <c r="O103" s="29" t="str">
        <f t="shared" si="7"/>
        <v/>
      </c>
      <c r="Q103" s="42" t="str">
        <f>IF($D103="Total",SUM($Q$3:$Q102),
VLOOKUP($D103,VAL!$E:$Q,COLUMNS(VAL!$E:O),0))</f>
        <v/>
      </c>
      <c r="R103" s="42" t="str">
        <f>IF($D103="Total",SUM($R$3:$R102),
VLOOKUP($D103,VAL!$E:$Q,COLUMNS(VAL!$E:P),0))</f>
        <v/>
      </c>
      <c r="S103" s="29" t="str">
        <f t="shared" si="8"/>
        <v/>
      </c>
      <c r="T103" s="24">
        <v>100</v>
      </c>
      <c r="U103" s="30" t="str">
        <f>IFERROR(_xlfn.RANK.EQ(E103,$E$4:$E$17,0)+COUNTIF($E$4:E103,E103)-1,"")</f>
        <v/>
      </c>
    </row>
  </sheetData>
  <sheetProtection autoFilter="0"/>
  <mergeCells count="4">
    <mergeCell ref="E2:G2"/>
    <mergeCell ref="I2:K2"/>
    <mergeCell ref="M2:O2"/>
    <mergeCell ref="Q2:S2"/>
  </mergeCells>
  <conditionalFormatting sqref="E4:G103 I4:K103 M4:O103 Q4:S103">
    <cfRule type="expression" dxfId="2" priority="2">
      <formula>$D4&lt;&gt;""</formula>
    </cfRule>
  </conditionalFormatting>
  <conditionalFormatting sqref="I4:K103 M4:O103 Q4:S103 D4:G103">
    <cfRule type="expression" dxfId="1" priority="1">
      <formula>$D4="Total"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00FBB9A-A01C-49D5-A42D-DE8EF1FFD2F8}">
          <x14:formula1>
            <xm:f>'Lookup refs'!$A$1:$A$3</xm:f>
          </x14:formula1>
          <xm:sqref>B6</xm:sqref>
        </x14:dataValidation>
        <x14:dataValidation type="list" allowBlank="1" showInputMessage="1" showErrorMessage="1" xr:uid="{58D16CEF-2213-4894-B97A-C305C1409E81}">
          <x14:formula1>
            <xm:f>'Lookup refs'!$B$1:$B$4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B26F-462A-4B83-A4BF-618D0523C9FE}">
  <sheetPr>
    <tabColor theme="1"/>
  </sheetPr>
  <dimension ref="A1:Q202"/>
  <sheetViews>
    <sheetView showGridLines="0" zoomScale="85" zoomScaleNormal="85" workbookViewId="0">
      <pane ySplit="1" topLeftCell="A2" activePane="bottomLeft" state="frozen"/>
      <selection activeCell="F5" sqref="F5"/>
      <selection pane="bottomLeft" activeCell="F5" sqref="F5"/>
    </sheetView>
  </sheetViews>
  <sheetFormatPr defaultRowHeight="14.5" x14ac:dyDescent="0.35"/>
  <cols>
    <col min="1" max="1" width="13.453125" bestFit="1" customWidth="1"/>
    <col min="2" max="2" width="14.1796875" bestFit="1" customWidth="1"/>
    <col min="3" max="3" width="15.1796875" bestFit="1" customWidth="1"/>
    <col min="4" max="4" width="15" customWidth="1"/>
    <col min="5" max="5" width="17.1796875" customWidth="1"/>
    <col min="6" max="7" width="9.1796875" style="36"/>
    <col min="8" max="8" width="9.1796875"/>
    <col min="9" max="10" width="9.1796875" style="36"/>
    <col min="11" max="11" width="9.1796875"/>
    <col min="12" max="13" width="9.1796875" style="36"/>
    <col min="14" max="14" width="9.1796875"/>
    <col min="15" max="16" width="9.1796875" style="36"/>
    <col min="17" max="17" width="9.1796875"/>
  </cols>
  <sheetData>
    <row r="1" spans="1:17" x14ac:dyDescent="0.35">
      <c r="F1" s="67" t="s">
        <v>41</v>
      </c>
      <c r="G1" s="67"/>
      <c r="H1" s="39"/>
      <c r="I1" s="67" t="s">
        <v>42</v>
      </c>
      <c r="J1" s="67"/>
      <c r="K1" s="39"/>
      <c r="L1" s="67" t="s">
        <v>43</v>
      </c>
      <c r="M1" s="67"/>
      <c r="N1" s="39"/>
      <c r="O1" s="67" t="s">
        <v>57</v>
      </c>
      <c r="P1" s="67"/>
      <c r="Q1" s="39"/>
    </row>
    <row r="2" spans="1:17" x14ac:dyDescent="0.35">
      <c r="A2" s="9" t="s">
        <v>53</v>
      </c>
      <c r="B2" s="9" t="s">
        <v>55</v>
      </c>
      <c r="C2" s="9" t="s">
        <v>54</v>
      </c>
      <c r="D2" s="9" t="s">
        <v>58</v>
      </c>
      <c r="E2" s="10"/>
      <c r="F2" s="37" t="s">
        <v>44</v>
      </c>
      <c r="G2" s="37" t="s">
        <v>45</v>
      </c>
      <c r="I2" s="38" t="s">
        <v>44</v>
      </c>
      <c r="J2" s="37" t="s">
        <v>45</v>
      </c>
      <c r="L2" s="38" t="s">
        <v>44</v>
      </c>
      <c r="M2" s="37" t="s">
        <v>45</v>
      </c>
      <c r="O2" s="38" t="s">
        <v>44</v>
      </c>
      <c r="P2" s="37" t="s">
        <v>45</v>
      </c>
    </row>
    <row r="3" spans="1:17" x14ac:dyDescent="0.35">
      <c r="A3" s="8">
        <f>IFERROR(_xlfn.RANK.EQ(F3,$F$3:$F$150,0)+COUNTIF($F$3:F3,F3)-1,"")</f>
        <v>6</v>
      </c>
      <c r="B3" s="8">
        <f>IFERROR(_xlfn.RANK.EQ(I3,$I$3:$I$150,0)+COUNTIF($I$3:I3,I3)-1,"")</f>
        <v>6</v>
      </c>
      <c r="C3" s="8">
        <f>IFERROR(_xlfn.RANK.EQ(L3,$L$3:$L$150,0)+COUNTIF($L$3:L3,L3)-1,"")</f>
        <v>4</v>
      </c>
      <c r="D3" s="8">
        <f>IFERROR(_xlfn.RANK.EQ(O3,$O$3:$O$150,0)+COUNTIF($O$3:O3,O3)-1,"")</f>
        <v>4</v>
      </c>
      <c r="E3" t="str">
        <f xml:space="preserve">
IF('Pivot fields'!$B2="(blank)","",
IF('Sales Value'!$B$6="Customer Name",IF(NOT(OR('Pivot fields'!$B2="(blank)",'Pivot fields'!$B2="")),'Pivot fields'!$B2,""),
IF('Sales Value'!$B$6="Customer location",IF(NOT(OR('Pivot fields'!$D2="(blank)",'Pivot fields'!$D2="")),'Pivot fields'!$D2,""),
IF('Sales Value'!$B$6="Product type",IF(NOT(OR('Pivot fields'!$F2="(blank)",'Pivot fields'!$F2="")),'Pivot fields'!$F2,""),
""))))</f>
        <v>Business casual</v>
      </c>
      <c r="F3" s="35">
        <f>IF($E3="","",
IF('Sales Value'!$B$6="Customer name",SUMIFS(Data!$H:$H,Data!$B:$B,VAL!$E3,Data!$I:$I,1),
IF('Sales Value'!$B$6="Customer location",SUMIFS(Data!$H:$H,Data!$C:$C,VAL!$E3,Data!$I:$I,1),
IF('Sales Value'!$B$6="Product type",SUMIFS(Data!$H:$H,Data!$F:$F,VAL!$E3,Data!$I:$I,1),
""))))</f>
        <v>2350</v>
      </c>
      <c r="G3" s="35">
        <f>IF($E3="","",
IF('Sales Value'!$B$6="Customer name",SUMIFS(Data!$H:$H,Data!$B:$B,VAL!$E3,Data!$I:$I,53),
IF('Sales Value'!$B$6="Customer location",SUMIFS(Data!$H:$H,Data!$C:$C,VAL!$E3,Data!$I:$I,53),
IF('Sales Value'!$B$6="Product type",SUMIFS(Data!$H:$H,Data!$F:$F,VAL!$E3,Data!$I:$I,53),
""))))</f>
        <v>950</v>
      </c>
      <c r="I3" s="35">
        <f>IF($E3="","",
IF('Sales Value'!$B$6="Customer name",SUMIFS(Data!$H:$H,Data!$B:$B,VAL!$E3,Data!$I:$I,"&gt;0",Data!$I:$I,"&lt;=4"),
IF('Sales Value'!$B$6="Customer location",SUMIFS(Data!$H:$H,Data!$C:$C,VAL!$E3,Data!$I:$I,"&gt;0",Data!$I:$I,"&lt;=4"),
IF('Sales Value'!$B$6="Product type",SUMIFS(Data!$H:$H,Data!$F:$F,VAL!$E3,Data!$I:$I,"&gt;0",Data!$I:$I,"&lt;=4"),
""))))</f>
        <v>3750</v>
      </c>
      <c r="J3" s="35">
        <f>IF($E3="","",
IF('Sales Value'!$B$6="Customer name",SUMIFS(Data!$H:$H,Data!$B:$B,VAL!$E3,Data!$I:$I,"&gt;52",Data!$I:$I,"&lt;=56"),
IF('Sales Value'!$B$6="Customer location",SUMIFS(Data!$H:$H,Data!$C:$C,VAL!$E3,Data!$I:$I,"&gt;52",Data!$I:$I,"&lt;=56"),
IF('Sales Value'!$B$6="Product type",SUMIFS(Data!$H:$H,Data!$F:$F,VAL!$E3,Data!$I:$I,"&gt;52",Data!$I:$I,"&lt;=56"),
""))))</f>
        <v>950</v>
      </c>
      <c r="L3" s="35">
        <f>IF($E3="","",
IF('Sales Value'!$B$6="Customer name",SUMIFS(Data!$H:$H,Data!$B:$B,VAL!$E3,Data!$I:$I,"&gt;0",Data!$I:$I,"&lt;=13"),
IF('Sales Value'!$B$6="Customer location",SUMIFS(Data!$H:$H,Data!$C:$C,VAL!$E3,Data!$I:$I,"&gt;0",Data!$I:$I,"&lt;=13"),
IF('Sales Value'!$B$6="Product type",SUMIFS(Data!$H:$H,Data!$F:$F,VAL!$E3,Data!$I:$I,"&gt;0",Data!$I:$I,"&lt;=13"),
""))))</f>
        <v>10450</v>
      </c>
      <c r="M3" s="35">
        <f>IF($E3="","",
IF('Sales Value'!$B$6="Customer name",SUMIFS(Data!$H:$H,Data!$B:$B,VAL!$E3,Data!$I:$I,"&gt;52",Data!$I:$I,"&lt;=65"),
IF('Sales Value'!$B$6="Customer location",SUMIFS(Data!$H:$H,Data!$C:$C,VAL!$E3,Data!$I:$I,"&gt;52",Data!$I:$I,"&lt;=65"),
IF('Sales Value'!$B$6="Product type",SUMIFS(Data!$H:$H,Data!$F:$F,VAL!$E3,Data!$I:$I,"&gt;52",Data!$I:$I,"&lt;=65"),
""))))</f>
        <v>1900</v>
      </c>
      <c r="O3" s="35">
        <f>IF($E3="","",
IF('Sales Value'!$B$6="Customer name",SUMIFS(Data!$H:$H,Data!$B:$B,VAL!$E3,Data!$I:$I,"&gt;0",Data!$I:$I,"&lt;=52"),
IF('Sales Value'!$B$6="Customer location",SUMIFS(Data!$H:$H,Data!$C:$C,VAL!$E3,Data!$I:$I,"&gt;0",Data!$I:$I,"&lt;=52"),
IF('Sales Value'!$B$6="Product type",SUMIFS(Data!$H:$H,Data!$F:$F,VAL!$E3,Data!$I:$I,"&gt;0",Data!$I:$I,"&lt;=52"),
""))))</f>
        <v>10450</v>
      </c>
      <c r="P3" s="35">
        <f>IF($E3="","",
IF('Sales Value'!$B$6="Customer name",SUMIFS(Data!$H:$H,Data!$B:$B,VAL!$E3,Data!$I:$I,"&gt;52",Data!$I:$I,"&lt;=104"),
IF('Sales Value'!$B$6="Customer location",SUMIFS(Data!$H:$H,Data!$C:$C,VAL!$E3,Data!$I:$I,"&gt;52",Data!$I:$I,"&lt;=104"),
IF('Sales Value'!$B$6="Product type",SUMIFS(Data!$H:$H,Data!$F:$F,VAL!$E3,Data!$I:$I,"&gt;52",Data!$I:$I,"&lt;=104"),
""))))</f>
        <v>6600</v>
      </c>
    </row>
    <row r="4" spans="1:17" x14ac:dyDescent="0.35">
      <c r="A4" s="8">
        <f>IFERROR(_xlfn.RANK.EQ(F4,$F$3:$F$150,0)+COUNTIF($F$3:F4,F4)-1,"")</f>
        <v>8</v>
      </c>
      <c r="B4" s="8">
        <f>IFERROR(_xlfn.RANK.EQ(I4,$I$3:$I$150,0)+COUNTIF($I$3:I4,I4)-1,"")</f>
        <v>8</v>
      </c>
      <c r="C4" s="8">
        <f>IFERROR(_xlfn.RANK.EQ(L4,$L$3:$L$150,0)+COUNTIF($L$3:L4,L4)-1,"")</f>
        <v>7</v>
      </c>
      <c r="D4" s="8">
        <f>IFERROR(_xlfn.RANK.EQ(O4,$O$3:$O$150,0)+COUNTIF($O$3:O4,O4)-1,"")</f>
        <v>7</v>
      </c>
      <c r="E4" t="str">
        <f xml:space="preserve">
IF('Pivot fields'!$B3="(blank)","",
IF('Sales Value'!$B$6="Customer Name",IF(NOT(OR('Pivot fields'!$B3="(blank)",'Pivot fields'!$B3="")),'Pivot fields'!$B3,""),
IF('Sales Value'!$B$6="Customer location",IF(NOT(OR('Pivot fields'!$D3="(blank)",'Pivot fields'!$D3="")),'Pivot fields'!$D3,""),
IF('Sales Value'!$B$6="Product type",IF(NOT(OR('Pivot fields'!$F3="(blank)",'Pivot fields'!$F3="")),'Pivot fields'!$F3,""),
""))))</f>
        <v>Business formal</v>
      </c>
      <c r="F4" s="35">
        <f>IF($E4="","",
IF('Sales Value'!$B$6="Customer name",SUMIFS(Data!$H:$H,Data!$B:$B,VAL!$E4,Data!$I:$I,1),
IF('Sales Value'!$B$6="Customer location",SUMIFS(Data!$H:$H,Data!$C:$C,VAL!$E4,Data!$I:$I,1),
IF('Sales Value'!$B$6="Product type",SUMIFS(Data!$H:$H,Data!$F:$F,VAL!$E4,Data!$I:$I,1),
""))))</f>
        <v>900</v>
      </c>
      <c r="G4" s="35">
        <f>IF($E4="","",
IF('Sales Value'!$B$6="Customer name",SUMIFS(Data!$H:$H,Data!$B:$B,VAL!$E4,Data!$I:$I,53),
IF('Sales Value'!$B$6="Customer location",SUMIFS(Data!$H:$H,Data!$C:$C,VAL!$E4,Data!$I:$I,53),
IF('Sales Value'!$B$6="Product type",SUMIFS(Data!$H:$H,Data!$F:$F,VAL!$E4,Data!$I:$I,53),
""))))</f>
        <v>1600</v>
      </c>
      <c r="I4" s="35">
        <f>IF($E4="","",
IF('Sales Value'!$B$6="Customer name",SUMIFS(Data!$H:$H,Data!$B:$B,VAL!$E4,Data!$I:$I,"&gt;0",Data!$I:$I,"&lt;=4"),
IF('Sales Value'!$B$6="Customer location",SUMIFS(Data!$H:$H,Data!$C:$C,VAL!$E4,Data!$I:$I,"&gt;0",Data!$I:$I,"&lt;=4"),
IF('Sales Value'!$B$6="Product type",SUMIFS(Data!$H:$H,Data!$F:$F,VAL!$E4,Data!$I:$I,"&gt;0",Data!$I:$I,"&lt;=4"),
""))))</f>
        <v>900</v>
      </c>
      <c r="J4" s="35">
        <f>IF($E4="","",
IF('Sales Value'!$B$6="Customer name",SUMIFS(Data!$H:$H,Data!$B:$B,VAL!$E4,Data!$I:$I,"&gt;52",Data!$I:$I,"&lt;=56"),
IF('Sales Value'!$B$6="Customer location",SUMIFS(Data!$H:$H,Data!$C:$C,VAL!$E4,Data!$I:$I,"&gt;52",Data!$I:$I,"&lt;=56"),
IF('Sales Value'!$B$6="Product type",SUMIFS(Data!$H:$H,Data!$F:$F,VAL!$E4,Data!$I:$I,"&gt;52",Data!$I:$I,"&lt;=56"),
""))))</f>
        <v>1600</v>
      </c>
      <c r="L4" s="35">
        <f>IF($E4="","",
IF('Sales Value'!$B$6="Customer name",SUMIFS(Data!$H:$H,Data!$B:$B,VAL!$E4,Data!$I:$I,"&gt;0",Data!$I:$I,"&lt;=13"),
IF('Sales Value'!$B$6="Customer location",SUMIFS(Data!$H:$H,Data!$C:$C,VAL!$E4,Data!$I:$I,"&gt;0",Data!$I:$I,"&lt;=13"),
IF('Sales Value'!$B$6="Product type",SUMIFS(Data!$H:$H,Data!$F:$F,VAL!$E4,Data!$I:$I,"&gt;0",Data!$I:$I,"&lt;=13"),
""))))</f>
        <v>4300</v>
      </c>
      <c r="M4" s="35">
        <f>IF($E4="","",
IF('Sales Value'!$B$6="Customer name",SUMIFS(Data!$H:$H,Data!$B:$B,VAL!$E4,Data!$I:$I,"&gt;52",Data!$I:$I,"&lt;=65"),
IF('Sales Value'!$B$6="Customer location",SUMIFS(Data!$H:$H,Data!$C:$C,VAL!$E4,Data!$I:$I,"&gt;52",Data!$I:$I,"&lt;=65"),
IF('Sales Value'!$B$6="Product type",SUMIFS(Data!$H:$H,Data!$F:$F,VAL!$E4,Data!$I:$I,"&gt;52",Data!$I:$I,"&lt;=65"),
""))))</f>
        <v>3300</v>
      </c>
      <c r="O4" s="35">
        <f>IF($E4="","",
IF('Sales Value'!$B$6="Customer name",SUMIFS(Data!$H:$H,Data!$B:$B,VAL!$E4,Data!$I:$I,"&gt;0",Data!$I:$I,"&lt;=52"),
IF('Sales Value'!$B$6="Customer location",SUMIFS(Data!$H:$H,Data!$C:$C,VAL!$E4,Data!$I:$I,"&gt;0",Data!$I:$I,"&lt;=52"),
IF('Sales Value'!$B$6="Product type",SUMIFS(Data!$H:$H,Data!$F:$F,VAL!$E4,Data!$I:$I,"&gt;0",Data!$I:$I,"&lt;=52"),
""))))</f>
        <v>4300</v>
      </c>
      <c r="P4" s="35">
        <f>IF($E4="","",
IF('Sales Value'!$B$6="Customer name",SUMIFS(Data!$H:$H,Data!$B:$B,VAL!$E4,Data!$I:$I,"&gt;52",Data!$I:$I,"&lt;=104"),
IF('Sales Value'!$B$6="Customer location",SUMIFS(Data!$H:$H,Data!$C:$C,VAL!$E4,Data!$I:$I,"&gt;52",Data!$I:$I,"&lt;=104"),
IF('Sales Value'!$B$6="Product type",SUMIFS(Data!$H:$H,Data!$F:$F,VAL!$E4,Data!$I:$I,"&gt;52",Data!$I:$I,"&lt;=104"),
""))))</f>
        <v>7600</v>
      </c>
    </row>
    <row r="5" spans="1:17" x14ac:dyDescent="0.35">
      <c r="A5" s="8">
        <f>IFERROR(_xlfn.RANK.EQ(F5,$F$3:$F$150,0)+COUNTIF($F$3:F5,F5)-1,"")</f>
        <v>1</v>
      </c>
      <c r="B5" s="8">
        <f>IFERROR(_xlfn.RANK.EQ(I5,$I$3:$I$150,0)+COUNTIF($I$3:I5,I5)-1,"")</f>
        <v>1</v>
      </c>
      <c r="C5" s="8">
        <f>IFERROR(_xlfn.RANK.EQ(L5,$L$3:$L$150,0)+COUNTIF($L$3:L5,L5)-1,"")</f>
        <v>2</v>
      </c>
      <c r="D5" s="8">
        <f>IFERROR(_xlfn.RANK.EQ(O5,$O$3:$O$150,0)+COUNTIF($O$3:O5,O5)-1,"")</f>
        <v>2</v>
      </c>
      <c r="E5" t="str">
        <f xml:space="preserve">
IF('Pivot fields'!$B4="(blank)","",
IF('Sales Value'!$B$6="Customer Name",IF(NOT(OR('Pivot fields'!$B4="(blank)",'Pivot fields'!$B4="")),'Pivot fields'!$B4,""),
IF('Sales Value'!$B$6="Customer location",IF(NOT(OR('Pivot fields'!$D4="(blank)",'Pivot fields'!$D4="")),'Pivot fields'!$D4,""),
IF('Sales Value'!$B$6="Product type",IF(NOT(OR('Pivot fields'!$F4="(blank)",'Pivot fields'!$F4="")),'Pivot fields'!$F4,""),
""))))</f>
        <v>Business shirt</v>
      </c>
      <c r="F5" s="35">
        <f>IF($E5="","",
IF('Sales Value'!$B$6="Customer name",SUMIFS(Data!$H:$H,Data!$B:$B,VAL!$E5,Data!$I:$I,1),
IF('Sales Value'!$B$6="Customer location",SUMIFS(Data!$H:$H,Data!$C:$C,VAL!$E5,Data!$I:$I,1),
IF('Sales Value'!$B$6="Product type",SUMIFS(Data!$H:$H,Data!$F:$F,VAL!$E5,Data!$I:$I,1),
""))))</f>
        <v>8318</v>
      </c>
      <c r="G5" s="35">
        <f>IF($E5="","",
IF('Sales Value'!$B$6="Customer name",SUMIFS(Data!$H:$H,Data!$B:$B,VAL!$E5,Data!$I:$I,53),
IF('Sales Value'!$B$6="Customer location",SUMIFS(Data!$H:$H,Data!$C:$C,VAL!$E5,Data!$I:$I,53),
IF('Sales Value'!$B$6="Product type",SUMIFS(Data!$H:$H,Data!$F:$F,VAL!$E5,Data!$I:$I,53),
""))))</f>
        <v>0</v>
      </c>
      <c r="I5" s="35">
        <f>IF($E5="","",
IF('Sales Value'!$B$6="Customer name",SUMIFS(Data!$H:$H,Data!$B:$B,VAL!$E5,Data!$I:$I,"&gt;0",Data!$I:$I,"&lt;=4"),
IF('Sales Value'!$B$6="Customer location",SUMIFS(Data!$H:$H,Data!$C:$C,VAL!$E5,Data!$I:$I,"&gt;0",Data!$I:$I,"&lt;=4"),
IF('Sales Value'!$B$6="Product type",SUMIFS(Data!$H:$H,Data!$F:$F,VAL!$E5,Data!$I:$I,"&gt;0",Data!$I:$I,"&lt;=4"),
""))))</f>
        <v>10321</v>
      </c>
      <c r="J5" s="35">
        <f>IF($E5="","",
IF('Sales Value'!$B$6="Customer name",SUMIFS(Data!$H:$H,Data!$B:$B,VAL!$E5,Data!$I:$I,"&gt;52",Data!$I:$I,"&lt;=56"),
IF('Sales Value'!$B$6="Customer location",SUMIFS(Data!$H:$H,Data!$C:$C,VAL!$E5,Data!$I:$I,"&gt;52",Data!$I:$I,"&lt;=56"),
IF('Sales Value'!$B$6="Product type",SUMIFS(Data!$H:$H,Data!$F:$F,VAL!$E5,Data!$I:$I,"&gt;52",Data!$I:$I,"&lt;=56"),
""))))</f>
        <v>1652</v>
      </c>
      <c r="L5" s="35">
        <f>IF($E5="","",
IF('Sales Value'!$B$6="Customer name",SUMIFS(Data!$H:$H,Data!$B:$B,VAL!$E5,Data!$I:$I,"&gt;0",Data!$I:$I,"&lt;=13"),
IF('Sales Value'!$B$6="Customer location",SUMIFS(Data!$H:$H,Data!$C:$C,VAL!$E5,Data!$I:$I,"&gt;0",Data!$I:$I,"&lt;=13"),
IF('Sales Value'!$B$6="Product type",SUMIFS(Data!$H:$H,Data!$F:$F,VAL!$E5,Data!$I:$I,"&gt;0",Data!$I:$I,"&lt;=13"),
""))))</f>
        <v>11648</v>
      </c>
      <c r="M5" s="35">
        <f>IF($E5="","",
IF('Sales Value'!$B$6="Customer name",SUMIFS(Data!$H:$H,Data!$B:$B,VAL!$E5,Data!$I:$I,"&gt;52",Data!$I:$I,"&lt;=65"),
IF('Sales Value'!$B$6="Customer location",SUMIFS(Data!$H:$H,Data!$C:$C,VAL!$E5,Data!$I:$I,"&gt;52",Data!$I:$I,"&lt;=65"),
IF('Sales Value'!$B$6="Product type",SUMIFS(Data!$H:$H,Data!$F:$F,VAL!$E5,Data!$I:$I,"&gt;52",Data!$I:$I,"&lt;=65"),
""))))</f>
        <v>5335</v>
      </c>
      <c r="O5" s="35">
        <f>IF($E5="","",
IF('Sales Value'!$B$6="Customer name",SUMIFS(Data!$H:$H,Data!$B:$B,VAL!$E5,Data!$I:$I,"&gt;0",Data!$I:$I,"&lt;=52"),
IF('Sales Value'!$B$6="Customer location",SUMIFS(Data!$H:$H,Data!$C:$C,VAL!$E5,Data!$I:$I,"&gt;0",Data!$I:$I,"&lt;=52"),
IF('Sales Value'!$B$6="Product type",SUMIFS(Data!$H:$H,Data!$F:$F,VAL!$E5,Data!$I:$I,"&gt;0",Data!$I:$I,"&lt;=52"),
""))))</f>
        <v>11648</v>
      </c>
      <c r="P5" s="35">
        <f>IF($E5="","",
IF('Sales Value'!$B$6="Customer name",SUMIFS(Data!$H:$H,Data!$B:$B,VAL!$E5,Data!$I:$I,"&gt;52",Data!$I:$I,"&lt;=104"),
IF('Sales Value'!$B$6="Customer location",SUMIFS(Data!$H:$H,Data!$C:$C,VAL!$E5,Data!$I:$I,"&gt;52",Data!$I:$I,"&lt;=104"),
IF('Sales Value'!$B$6="Product type",SUMIFS(Data!$H:$H,Data!$F:$F,VAL!$E5,Data!$I:$I,"&gt;52",Data!$I:$I,"&lt;=104"),
""))))</f>
        <v>5335</v>
      </c>
    </row>
    <row r="6" spans="1:17" x14ac:dyDescent="0.35">
      <c r="A6" s="8">
        <f>IFERROR(_xlfn.RANK.EQ(F6,$F$3:$F$150,0)+COUNTIF($F$3:F6,F6)-1,"")</f>
        <v>2</v>
      </c>
      <c r="B6" s="8">
        <f>IFERROR(_xlfn.RANK.EQ(I6,$I$3:$I$150,0)+COUNTIF($I$3:I6,I6)-1,"")</f>
        <v>2</v>
      </c>
      <c r="C6" s="8">
        <f>IFERROR(_xlfn.RANK.EQ(L6,$L$3:$L$150,0)+COUNTIF($L$3:L6,L6)-1,"")</f>
        <v>5</v>
      </c>
      <c r="D6" s="8">
        <f>IFERROR(_xlfn.RANK.EQ(O6,$O$3:$O$150,0)+COUNTIF($O$3:O6,O6)-1,"")</f>
        <v>5</v>
      </c>
      <c r="E6" t="str">
        <f xml:space="preserve">
IF('Pivot fields'!$B5="(blank)","",
IF('Sales Value'!$B$6="Customer Name",IF(NOT(OR('Pivot fields'!$B5="(blank)",'Pivot fields'!$B5="")),'Pivot fields'!$B5,""),
IF('Sales Value'!$B$6="Customer location",IF(NOT(OR('Pivot fields'!$D5="(blank)",'Pivot fields'!$D5="")),'Pivot fields'!$D5,""),
IF('Sales Value'!$B$6="Product type",IF(NOT(OR('Pivot fields'!$F5="(blank)",'Pivot fields'!$F5="")),'Pivot fields'!$F5,""),
""))))</f>
        <v>Casual shirt</v>
      </c>
      <c r="F6" s="35">
        <f>IF($E6="","",
IF('Sales Value'!$B$6="Customer name",SUMIFS(Data!$H:$H,Data!$B:$B,VAL!$E6,Data!$I:$I,1),
IF('Sales Value'!$B$6="Customer location",SUMIFS(Data!$H:$H,Data!$C:$C,VAL!$E6,Data!$I:$I,1),
IF('Sales Value'!$B$6="Product type",SUMIFS(Data!$H:$H,Data!$F:$F,VAL!$E6,Data!$I:$I,1),
""))))</f>
        <v>6643</v>
      </c>
      <c r="G6" s="35">
        <f>IF($E6="","",
IF('Sales Value'!$B$6="Customer name",SUMIFS(Data!$H:$H,Data!$B:$B,VAL!$E6,Data!$I:$I,53),
IF('Sales Value'!$B$6="Customer location",SUMIFS(Data!$H:$H,Data!$C:$C,VAL!$E6,Data!$I:$I,53),
IF('Sales Value'!$B$6="Product type",SUMIFS(Data!$H:$H,Data!$F:$F,VAL!$E6,Data!$I:$I,53),
""))))</f>
        <v>0</v>
      </c>
      <c r="I6" s="35">
        <f>IF($E6="","",
IF('Sales Value'!$B$6="Customer name",SUMIFS(Data!$H:$H,Data!$B:$B,VAL!$E6,Data!$I:$I,"&gt;0",Data!$I:$I,"&lt;=4"),
IF('Sales Value'!$B$6="Customer location",SUMIFS(Data!$H:$H,Data!$C:$C,VAL!$E6,Data!$I:$I,"&gt;0",Data!$I:$I,"&lt;=4"),
IF('Sales Value'!$B$6="Product type",SUMIFS(Data!$H:$H,Data!$F:$F,VAL!$E6,Data!$I:$I,"&gt;0",Data!$I:$I,"&lt;=4"),
""))))</f>
        <v>7435</v>
      </c>
      <c r="J6" s="35">
        <f>IF($E6="","",
IF('Sales Value'!$B$6="Customer name",SUMIFS(Data!$H:$H,Data!$B:$B,VAL!$E6,Data!$I:$I,"&gt;52",Data!$I:$I,"&lt;=56"),
IF('Sales Value'!$B$6="Customer location",SUMIFS(Data!$H:$H,Data!$C:$C,VAL!$E6,Data!$I:$I,"&gt;52",Data!$I:$I,"&lt;=56"),
IF('Sales Value'!$B$6="Product type",SUMIFS(Data!$H:$H,Data!$F:$F,VAL!$E6,Data!$I:$I,"&gt;52",Data!$I:$I,"&lt;=56"),
""))))</f>
        <v>2257</v>
      </c>
      <c r="L6" s="35">
        <f>IF($E6="","",
IF('Sales Value'!$B$6="Customer name",SUMIFS(Data!$H:$H,Data!$B:$B,VAL!$E6,Data!$I:$I,"&gt;0",Data!$I:$I,"&lt;=13"),
IF('Sales Value'!$B$6="Customer location",SUMIFS(Data!$H:$H,Data!$C:$C,VAL!$E6,Data!$I:$I,"&gt;0",Data!$I:$I,"&lt;=13"),
IF('Sales Value'!$B$6="Product type",SUMIFS(Data!$H:$H,Data!$F:$F,VAL!$E6,Data!$I:$I,"&gt;0",Data!$I:$I,"&lt;=13"),
""))))</f>
        <v>8122</v>
      </c>
      <c r="M6" s="35">
        <f>IF($E6="","",
IF('Sales Value'!$B$6="Customer name",SUMIFS(Data!$H:$H,Data!$B:$B,VAL!$E6,Data!$I:$I,"&gt;52",Data!$I:$I,"&lt;=65"),
IF('Sales Value'!$B$6="Customer location",SUMIFS(Data!$H:$H,Data!$C:$C,VAL!$E6,Data!$I:$I,"&gt;52",Data!$I:$I,"&lt;=65"),
IF('Sales Value'!$B$6="Product type",SUMIFS(Data!$H:$H,Data!$F:$F,VAL!$E6,Data!$I:$I,"&gt;52",Data!$I:$I,"&lt;=65"),
""))))</f>
        <v>4871</v>
      </c>
      <c r="O6" s="35">
        <f>IF($E6="","",
IF('Sales Value'!$B$6="Customer name",SUMIFS(Data!$H:$H,Data!$B:$B,VAL!$E6,Data!$I:$I,"&gt;0",Data!$I:$I,"&lt;=52"),
IF('Sales Value'!$B$6="Customer location",SUMIFS(Data!$H:$H,Data!$C:$C,VAL!$E6,Data!$I:$I,"&gt;0",Data!$I:$I,"&lt;=52"),
IF('Sales Value'!$B$6="Product type",SUMIFS(Data!$H:$H,Data!$F:$F,VAL!$E6,Data!$I:$I,"&gt;0",Data!$I:$I,"&lt;=52"),
""))))</f>
        <v>8122</v>
      </c>
      <c r="P6" s="35">
        <f>IF($E6="","",
IF('Sales Value'!$B$6="Customer name",SUMIFS(Data!$H:$H,Data!$B:$B,VAL!$E6,Data!$I:$I,"&gt;52",Data!$I:$I,"&lt;=104"),
IF('Sales Value'!$B$6="Customer location",SUMIFS(Data!$H:$H,Data!$C:$C,VAL!$E6,Data!$I:$I,"&gt;52",Data!$I:$I,"&lt;=104"),
IF('Sales Value'!$B$6="Product type",SUMIFS(Data!$H:$H,Data!$F:$F,VAL!$E6,Data!$I:$I,"&gt;52",Data!$I:$I,"&lt;=104"),
""))))</f>
        <v>4871</v>
      </c>
    </row>
    <row r="7" spans="1:17" x14ac:dyDescent="0.35">
      <c r="A7" s="8">
        <f>IFERROR(_xlfn.RANK.EQ(F7,$F$3:$F$150,0)+COUNTIF($F$3:F7,F7)-1,"")</f>
        <v>3</v>
      </c>
      <c r="B7" s="8">
        <f>IFERROR(_xlfn.RANK.EQ(I7,$I$3:$I$150,0)+COUNTIF($I$3:I7,I7)-1,"")</f>
        <v>4</v>
      </c>
      <c r="C7" s="8">
        <f>IFERROR(_xlfn.RANK.EQ(L7,$L$3:$L$150,0)+COUNTIF($L$3:L7,L7)-1,"")</f>
        <v>6</v>
      </c>
      <c r="D7" s="8">
        <f>IFERROR(_xlfn.RANK.EQ(O7,$O$3:$O$150,0)+COUNTIF($O$3:O7,O7)-1,"")</f>
        <v>6</v>
      </c>
      <c r="E7" t="str">
        <f xml:space="preserve">
IF('Pivot fields'!$B6="(blank)","",
IF('Sales Value'!$B$6="Customer Name",IF(NOT(OR('Pivot fields'!$B6="(blank)",'Pivot fields'!$B6="")),'Pivot fields'!$B6,""),
IF('Sales Value'!$B$6="Customer location",IF(NOT(OR('Pivot fields'!$D6="(blank)",'Pivot fields'!$D6="")),'Pivot fields'!$D6,""),
IF('Sales Value'!$B$6="Product type",IF(NOT(OR('Pivot fields'!$F6="(blank)",'Pivot fields'!$F6="")),'Pivot fields'!$F6,""),
""))))</f>
        <v>Formal shirt</v>
      </c>
      <c r="F7" s="35">
        <f>IF($E7="","",
IF('Sales Value'!$B$6="Customer name",SUMIFS(Data!$H:$H,Data!$B:$B,VAL!$E7,Data!$I:$I,1),
IF('Sales Value'!$B$6="Customer location",SUMIFS(Data!$H:$H,Data!$C:$C,VAL!$E7,Data!$I:$I,1),
IF('Sales Value'!$B$6="Product type",SUMIFS(Data!$H:$H,Data!$F:$F,VAL!$E7,Data!$I:$I,1),
""))))</f>
        <v>3276</v>
      </c>
      <c r="G7" s="35">
        <f>IF($E7="","",
IF('Sales Value'!$B$6="Customer name",SUMIFS(Data!$H:$H,Data!$B:$B,VAL!$E7,Data!$I:$I,53),
IF('Sales Value'!$B$6="Customer location",SUMIFS(Data!$H:$H,Data!$C:$C,VAL!$E7,Data!$I:$I,53),
IF('Sales Value'!$B$6="Product type",SUMIFS(Data!$H:$H,Data!$F:$F,VAL!$E7,Data!$I:$I,53),
""))))</f>
        <v>0</v>
      </c>
      <c r="I7" s="35">
        <f>IF($E7="","",
IF('Sales Value'!$B$6="Customer name",SUMIFS(Data!$H:$H,Data!$B:$B,VAL!$E7,Data!$I:$I,"&gt;0",Data!$I:$I,"&lt;=4"),
IF('Sales Value'!$B$6="Customer location",SUMIFS(Data!$H:$H,Data!$C:$C,VAL!$E7,Data!$I:$I,"&gt;0",Data!$I:$I,"&lt;=4"),
IF('Sales Value'!$B$6="Product type",SUMIFS(Data!$H:$H,Data!$F:$F,VAL!$E7,Data!$I:$I,"&gt;0",Data!$I:$I,"&lt;=4"),
""))))</f>
        <v>3907</v>
      </c>
      <c r="J7" s="35">
        <f>IF($E7="","",
IF('Sales Value'!$B$6="Customer name",SUMIFS(Data!$H:$H,Data!$B:$B,VAL!$E7,Data!$I:$I,"&gt;52",Data!$I:$I,"&lt;=56"),
IF('Sales Value'!$B$6="Customer location",SUMIFS(Data!$H:$H,Data!$C:$C,VAL!$E7,Data!$I:$I,"&gt;52",Data!$I:$I,"&lt;=56"),
IF('Sales Value'!$B$6="Product type",SUMIFS(Data!$H:$H,Data!$F:$F,VAL!$E7,Data!$I:$I,"&gt;52",Data!$I:$I,"&lt;=56"),
""))))</f>
        <v>3921</v>
      </c>
      <c r="L7" s="35">
        <f>IF($E7="","",
IF('Sales Value'!$B$6="Customer name",SUMIFS(Data!$H:$H,Data!$B:$B,VAL!$E7,Data!$I:$I,"&gt;0",Data!$I:$I,"&lt;=13"),
IF('Sales Value'!$B$6="Customer location",SUMIFS(Data!$H:$H,Data!$C:$C,VAL!$E7,Data!$I:$I,"&gt;0",Data!$I:$I,"&lt;=13"),
IF('Sales Value'!$B$6="Product type",SUMIFS(Data!$H:$H,Data!$F:$F,VAL!$E7,Data!$I:$I,"&gt;0",Data!$I:$I,"&lt;=13"),
""))))</f>
        <v>4649</v>
      </c>
      <c r="M7" s="35">
        <f>IF($E7="","",
IF('Sales Value'!$B$6="Customer name",SUMIFS(Data!$H:$H,Data!$B:$B,VAL!$E7,Data!$I:$I,"&gt;52",Data!$I:$I,"&lt;=65"),
IF('Sales Value'!$B$6="Customer location",SUMIFS(Data!$H:$H,Data!$C:$C,VAL!$E7,Data!$I:$I,"&gt;52",Data!$I:$I,"&lt;=65"),
IF('Sales Value'!$B$6="Product type",SUMIFS(Data!$H:$H,Data!$F:$F,VAL!$E7,Data!$I:$I,"&gt;52",Data!$I:$I,"&lt;=65"),
""))))</f>
        <v>4871</v>
      </c>
      <c r="O7" s="35">
        <f>IF($E7="","",
IF('Sales Value'!$B$6="Customer name",SUMIFS(Data!$H:$H,Data!$B:$B,VAL!$E7,Data!$I:$I,"&gt;0",Data!$I:$I,"&lt;=52"),
IF('Sales Value'!$B$6="Customer location",SUMIFS(Data!$H:$H,Data!$C:$C,VAL!$E7,Data!$I:$I,"&gt;0",Data!$I:$I,"&lt;=52"),
IF('Sales Value'!$B$6="Product type",SUMIFS(Data!$H:$H,Data!$F:$F,VAL!$E7,Data!$I:$I,"&gt;0",Data!$I:$I,"&lt;=52"),
""))))</f>
        <v>4649</v>
      </c>
      <c r="P7" s="35">
        <f>IF($E7="","",
IF('Sales Value'!$B$6="Customer name",SUMIFS(Data!$H:$H,Data!$B:$B,VAL!$E7,Data!$I:$I,"&gt;52",Data!$I:$I,"&lt;=104"),
IF('Sales Value'!$B$6="Customer location",SUMIFS(Data!$H:$H,Data!$C:$C,VAL!$E7,Data!$I:$I,"&gt;52",Data!$I:$I,"&lt;=104"),
IF('Sales Value'!$B$6="Product type",SUMIFS(Data!$H:$H,Data!$F:$F,VAL!$E7,Data!$I:$I,"&gt;52",Data!$I:$I,"&lt;=104"),
""))))</f>
        <v>4871</v>
      </c>
    </row>
    <row r="8" spans="1:17" x14ac:dyDescent="0.35">
      <c r="A8" s="8">
        <f>IFERROR(_xlfn.RANK.EQ(F8,$F$3:$F$150,0)+COUNTIF($F$3:F8,F8)-1,"")</f>
        <v>7</v>
      </c>
      <c r="B8" s="8">
        <f>IFERROR(_xlfn.RANK.EQ(I8,$I$3:$I$150,0)+COUNTIF($I$3:I8,I8)-1,"")</f>
        <v>7</v>
      </c>
      <c r="C8" s="8">
        <f>IFERROR(_xlfn.RANK.EQ(L8,$L$3:$L$150,0)+COUNTIF($L$3:L8,L8)-1,"")</f>
        <v>8</v>
      </c>
      <c r="D8" s="8">
        <f>IFERROR(_xlfn.RANK.EQ(O8,$O$3:$O$150,0)+COUNTIF($O$3:O8,O8)-1,"")</f>
        <v>8</v>
      </c>
      <c r="E8" t="str">
        <f xml:space="preserve">
IF('Pivot fields'!$B7="(blank)","",
IF('Sales Value'!$B$6="Customer Name",IF(NOT(OR('Pivot fields'!$B7="(blank)",'Pivot fields'!$B7="")),'Pivot fields'!$B7,""),
IF('Sales Value'!$B$6="Customer location",IF(NOT(OR('Pivot fields'!$D7="(blank)",'Pivot fields'!$D7="")),'Pivot fields'!$D7,""),
IF('Sales Value'!$B$6="Product type",IF(NOT(OR('Pivot fields'!$F7="(blank)",'Pivot fields'!$F7="")),'Pivot fields'!$F7,""),
""))))</f>
        <v>High heels</v>
      </c>
      <c r="F8" s="35">
        <f>IF($E8="","",
IF('Sales Value'!$B$6="Customer name",SUMIFS(Data!$H:$H,Data!$B:$B,VAL!$E8,Data!$I:$I,1),
IF('Sales Value'!$B$6="Customer location",SUMIFS(Data!$H:$H,Data!$C:$C,VAL!$E8,Data!$I:$I,1),
IF('Sales Value'!$B$6="Product type",SUMIFS(Data!$H:$H,Data!$F:$F,VAL!$E8,Data!$I:$I,1),
""))))</f>
        <v>1000</v>
      </c>
      <c r="G8" s="35">
        <f>IF($E8="","",
IF('Sales Value'!$B$6="Customer name",SUMIFS(Data!$H:$H,Data!$B:$B,VAL!$E8,Data!$I:$I,53),
IF('Sales Value'!$B$6="Customer location",SUMIFS(Data!$H:$H,Data!$C:$C,VAL!$E8,Data!$I:$I,53),
IF('Sales Value'!$B$6="Product type",SUMIFS(Data!$H:$H,Data!$F:$F,VAL!$E8,Data!$I:$I,53),
""))))</f>
        <v>500</v>
      </c>
      <c r="I8" s="35">
        <f>IF($E8="","",
IF('Sales Value'!$B$6="Customer name",SUMIFS(Data!$H:$H,Data!$B:$B,VAL!$E8,Data!$I:$I,"&gt;0",Data!$I:$I,"&lt;=4"),
IF('Sales Value'!$B$6="Customer location",SUMIFS(Data!$H:$H,Data!$C:$C,VAL!$E8,Data!$I:$I,"&gt;0",Data!$I:$I,"&lt;=4"),
IF('Sales Value'!$B$6="Product type",SUMIFS(Data!$H:$H,Data!$F:$F,VAL!$E8,Data!$I:$I,"&gt;0",Data!$I:$I,"&lt;=4"),
""))))</f>
        <v>1800</v>
      </c>
      <c r="J8" s="35">
        <f>IF($E8="","",
IF('Sales Value'!$B$6="Customer name",SUMIFS(Data!$H:$H,Data!$B:$B,VAL!$E8,Data!$I:$I,"&gt;52",Data!$I:$I,"&lt;=56"),
IF('Sales Value'!$B$6="Customer location",SUMIFS(Data!$H:$H,Data!$C:$C,VAL!$E8,Data!$I:$I,"&gt;52",Data!$I:$I,"&lt;=56"),
IF('Sales Value'!$B$6="Product type",SUMIFS(Data!$H:$H,Data!$F:$F,VAL!$E8,Data!$I:$I,"&gt;52",Data!$I:$I,"&lt;=56"),
""))))</f>
        <v>500</v>
      </c>
      <c r="L8" s="35">
        <f>IF($E8="","",
IF('Sales Value'!$B$6="Customer name",SUMIFS(Data!$H:$H,Data!$B:$B,VAL!$E8,Data!$I:$I,"&gt;0",Data!$I:$I,"&lt;=13"),
IF('Sales Value'!$B$6="Customer location",SUMIFS(Data!$H:$H,Data!$C:$C,VAL!$E8,Data!$I:$I,"&gt;0",Data!$I:$I,"&lt;=13"),
IF('Sales Value'!$B$6="Product type",SUMIFS(Data!$H:$H,Data!$F:$F,VAL!$E8,Data!$I:$I,"&gt;0",Data!$I:$I,"&lt;=13"),
""))))</f>
        <v>4300</v>
      </c>
      <c r="M8" s="35">
        <f>IF($E8="","",
IF('Sales Value'!$B$6="Customer name",SUMIFS(Data!$H:$H,Data!$B:$B,VAL!$E8,Data!$I:$I,"&gt;52",Data!$I:$I,"&lt;=65"),
IF('Sales Value'!$B$6="Customer location",SUMIFS(Data!$H:$H,Data!$C:$C,VAL!$E8,Data!$I:$I,"&gt;52",Data!$I:$I,"&lt;=65"),
IF('Sales Value'!$B$6="Product type",SUMIFS(Data!$H:$H,Data!$F:$F,VAL!$E8,Data!$I:$I,"&gt;52",Data!$I:$I,"&lt;=65"),
""))))</f>
        <v>700</v>
      </c>
      <c r="O8" s="35">
        <f>IF($E8="","",
IF('Sales Value'!$B$6="Customer name",SUMIFS(Data!$H:$H,Data!$B:$B,VAL!$E8,Data!$I:$I,"&gt;0",Data!$I:$I,"&lt;=52"),
IF('Sales Value'!$B$6="Customer location",SUMIFS(Data!$H:$H,Data!$C:$C,VAL!$E8,Data!$I:$I,"&gt;0",Data!$I:$I,"&lt;=52"),
IF('Sales Value'!$B$6="Product type",SUMIFS(Data!$H:$H,Data!$F:$F,VAL!$E8,Data!$I:$I,"&gt;0",Data!$I:$I,"&lt;=52"),
""))))</f>
        <v>4300</v>
      </c>
      <c r="P8" s="35">
        <f>IF($E8="","",
IF('Sales Value'!$B$6="Customer name",SUMIFS(Data!$H:$H,Data!$B:$B,VAL!$E8,Data!$I:$I,"&gt;52",Data!$I:$I,"&lt;=104"),
IF('Sales Value'!$B$6="Customer location",SUMIFS(Data!$H:$H,Data!$C:$C,VAL!$E8,Data!$I:$I,"&gt;52",Data!$I:$I,"&lt;=104"),
IF('Sales Value'!$B$6="Product type",SUMIFS(Data!$H:$H,Data!$F:$F,VAL!$E8,Data!$I:$I,"&gt;52",Data!$I:$I,"&lt;=104"),
""))))</f>
        <v>2700</v>
      </c>
    </row>
    <row r="9" spans="1:17" x14ac:dyDescent="0.35">
      <c r="A9" s="8">
        <f>IFERROR(_xlfn.RANK.EQ(F9,$F$3:$F$150,0)+COUNTIF($F$3:F9,F9)-1,"")</f>
        <v>5</v>
      </c>
      <c r="B9" s="8">
        <f>IFERROR(_xlfn.RANK.EQ(I9,$I$3:$I$150,0)+COUNTIF($I$3:I9,I9)-1,"")</f>
        <v>3</v>
      </c>
      <c r="C9" s="8">
        <f>IFERROR(_xlfn.RANK.EQ(L9,$L$3:$L$150,0)+COUNTIF($L$3:L9,L9)-1,"")</f>
        <v>3</v>
      </c>
      <c r="D9" s="8">
        <f>IFERROR(_xlfn.RANK.EQ(O9,$O$3:$O$150,0)+COUNTIF($O$3:O9,O9)-1,"")</f>
        <v>3</v>
      </c>
      <c r="E9" t="str">
        <f xml:space="preserve">
IF('Pivot fields'!$B8="(blank)","",
IF('Sales Value'!$B$6="Customer Name",IF(NOT(OR('Pivot fields'!$B8="(blank)",'Pivot fields'!$B8="")),'Pivot fields'!$B8,""),
IF('Sales Value'!$B$6="Customer location",IF(NOT(OR('Pivot fields'!$D8="(blank)",'Pivot fields'!$D8="")),'Pivot fields'!$D8,""),
IF('Sales Value'!$B$6="Product type",IF(NOT(OR('Pivot fields'!$F8="(blank)",'Pivot fields'!$F8="")),'Pivot fields'!$F8,""),
""))))</f>
        <v>Running shoes</v>
      </c>
      <c r="F9" s="35">
        <f>IF($E9="","",
IF('Sales Value'!$B$6="Customer name",SUMIFS(Data!$H:$H,Data!$B:$B,VAL!$E9,Data!$I:$I,1),
IF('Sales Value'!$B$6="Customer location",SUMIFS(Data!$H:$H,Data!$C:$C,VAL!$E9,Data!$I:$I,1),
IF('Sales Value'!$B$6="Product type",SUMIFS(Data!$H:$H,Data!$F:$F,VAL!$E9,Data!$I:$I,1),
""))))</f>
        <v>2900</v>
      </c>
      <c r="G9" s="35">
        <f>IF($E9="","",
IF('Sales Value'!$B$6="Customer name",SUMIFS(Data!$H:$H,Data!$B:$B,VAL!$E9,Data!$I:$I,53),
IF('Sales Value'!$B$6="Customer location",SUMIFS(Data!$H:$H,Data!$C:$C,VAL!$E9,Data!$I:$I,53),
IF('Sales Value'!$B$6="Product type",SUMIFS(Data!$H:$H,Data!$F:$F,VAL!$E9,Data!$I:$I,53),
""))))</f>
        <v>1500</v>
      </c>
      <c r="I9" s="35">
        <f>IF($E9="","",
IF('Sales Value'!$B$6="Customer name",SUMIFS(Data!$H:$H,Data!$B:$B,VAL!$E9,Data!$I:$I,"&gt;0",Data!$I:$I,"&lt;=4"),
IF('Sales Value'!$B$6="Customer location",SUMIFS(Data!$H:$H,Data!$C:$C,VAL!$E9,Data!$I:$I,"&gt;0",Data!$I:$I,"&lt;=4"),
IF('Sales Value'!$B$6="Product type",SUMIFS(Data!$H:$H,Data!$F:$F,VAL!$E9,Data!$I:$I,"&gt;0",Data!$I:$I,"&lt;=4"),
""))))</f>
        <v>5350</v>
      </c>
      <c r="J9" s="35">
        <f>IF($E9="","",
IF('Sales Value'!$B$6="Customer name",SUMIFS(Data!$H:$H,Data!$B:$B,VAL!$E9,Data!$I:$I,"&gt;52",Data!$I:$I,"&lt;=56"),
IF('Sales Value'!$B$6="Customer location",SUMIFS(Data!$H:$H,Data!$C:$C,VAL!$E9,Data!$I:$I,"&gt;52",Data!$I:$I,"&lt;=56"),
IF('Sales Value'!$B$6="Product type",SUMIFS(Data!$H:$H,Data!$F:$F,VAL!$E9,Data!$I:$I,"&gt;52",Data!$I:$I,"&lt;=56"),
""))))</f>
        <v>1500</v>
      </c>
      <c r="L9" s="35">
        <f>IF($E9="","",
IF('Sales Value'!$B$6="Customer name",SUMIFS(Data!$H:$H,Data!$B:$B,VAL!$E9,Data!$I:$I,"&gt;0",Data!$I:$I,"&lt;=13"),
IF('Sales Value'!$B$6="Customer location",SUMIFS(Data!$H:$H,Data!$C:$C,VAL!$E9,Data!$I:$I,"&gt;0",Data!$I:$I,"&lt;=13"),
IF('Sales Value'!$B$6="Product type",SUMIFS(Data!$H:$H,Data!$F:$F,VAL!$E9,Data!$I:$I,"&gt;0",Data!$I:$I,"&lt;=13"),
""))))</f>
        <v>10600</v>
      </c>
      <c r="M9" s="35">
        <f>IF($E9="","",
IF('Sales Value'!$B$6="Customer name",SUMIFS(Data!$H:$H,Data!$B:$B,VAL!$E9,Data!$I:$I,"&gt;52",Data!$I:$I,"&lt;=65"),
IF('Sales Value'!$B$6="Customer location",SUMIFS(Data!$H:$H,Data!$C:$C,VAL!$E9,Data!$I:$I,"&gt;52",Data!$I:$I,"&lt;=65"),
IF('Sales Value'!$B$6="Product type",SUMIFS(Data!$H:$H,Data!$F:$F,VAL!$E9,Data!$I:$I,"&gt;52",Data!$I:$I,"&lt;=65"),
""))))</f>
        <v>1950</v>
      </c>
      <c r="O9" s="35">
        <f>IF($E9="","",
IF('Sales Value'!$B$6="Customer name",SUMIFS(Data!$H:$H,Data!$B:$B,VAL!$E9,Data!$I:$I,"&gt;0",Data!$I:$I,"&lt;=52"),
IF('Sales Value'!$B$6="Customer location",SUMIFS(Data!$H:$H,Data!$C:$C,VAL!$E9,Data!$I:$I,"&gt;0",Data!$I:$I,"&lt;=52"),
IF('Sales Value'!$B$6="Product type",SUMIFS(Data!$H:$H,Data!$F:$F,VAL!$E9,Data!$I:$I,"&gt;0",Data!$I:$I,"&lt;=52"),
""))))</f>
        <v>10600</v>
      </c>
      <c r="P9" s="35">
        <f>IF($E9="","",
IF('Sales Value'!$B$6="Customer name",SUMIFS(Data!$H:$H,Data!$B:$B,VAL!$E9,Data!$I:$I,"&gt;52",Data!$I:$I,"&lt;=104"),
IF('Sales Value'!$B$6="Customer location",SUMIFS(Data!$H:$H,Data!$C:$C,VAL!$E9,Data!$I:$I,"&gt;52",Data!$I:$I,"&lt;=104"),
IF('Sales Value'!$B$6="Product type",SUMIFS(Data!$H:$H,Data!$F:$F,VAL!$E9,Data!$I:$I,"&gt;52",Data!$I:$I,"&lt;=104"),
""))))</f>
        <v>9700</v>
      </c>
    </row>
    <row r="10" spans="1:17" x14ac:dyDescent="0.35">
      <c r="A10" s="8">
        <f>IFERROR(_xlfn.RANK.EQ(F10,$F$3:$F$150,0)+COUNTIF($F$3:F10,F10)-1,"")</f>
        <v>4</v>
      </c>
      <c r="B10" s="8">
        <f>IFERROR(_xlfn.RANK.EQ(I10,$I$3:$I$150,0)+COUNTIF($I$3:I10,I10)-1,"")</f>
        <v>5</v>
      </c>
      <c r="C10" s="8">
        <f>IFERROR(_xlfn.RANK.EQ(L10,$L$3:$L$150,0)+COUNTIF($L$3:L10,L10)-1,"")</f>
        <v>1</v>
      </c>
      <c r="D10" s="8">
        <f>IFERROR(_xlfn.RANK.EQ(O10,$O$3:$O$150,0)+COUNTIF($O$3:O10,O10)-1,"")</f>
        <v>1</v>
      </c>
      <c r="E10" t="str">
        <f xml:space="preserve">
IF('Pivot fields'!$B9="(blank)","",
IF('Sales Value'!$B$6="Customer Name",IF(NOT(OR('Pivot fields'!$B9="(blank)",'Pivot fields'!$B9="")),'Pivot fields'!$B9,""),
IF('Sales Value'!$B$6="Customer location",IF(NOT(OR('Pivot fields'!$D9="(blank)",'Pivot fields'!$D9="")),'Pivot fields'!$D9,""),
IF('Sales Value'!$B$6="Product type",IF(NOT(OR('Pivot fields'!$F9="(blank)",'Pivot fields'!$F9="")),'Pivot fields'!$F9,""),
""))))</f>
        <v>Sports shoes</v>
      </c>
      <c r="F10" s="35">
        <f>IF($E10="","",
IF('Sales Value'!$B$6="Customer name",SUMIFS(Data!$H:$H,Data!$B:$B,VAL!$E10,Data!$I:$I,1),
IF('Sales Value'!$B$6="Customer location",SUMIFS(Data!$H:$H,Data!$C:$C,VAL!$E10,Data!$I:$I,1),
IF('Sales Value'!$B$6="Product type",SUMIFS(Data!$H:$H,Data!$F:$F,VAL!$E10,Data!$I:$I,1),
""))))</f>
        <v>2950</v>
      </c>
      <c r="G10" s="35">
        <f>IF($E10="","",
IF('Sales Value'!$B$6="Customer name",SUMIFS(Data!$H:$H,Data!$B:$B,VAL!$E10,Data!$I:$I,53),
IF('Sales Value'!$B$6="Customer location",SUMIFS(Data!$H:$H,Data!$C:$C,VAL!$E10,Data!$I:$I,53),
IF('Sales Value'!$B$6="Product type",SUMIFS(Data!$H:$H,Data!$F:$F,VAL!$E10,Data!$I:$I,53),
""))))</f>
        <v>250</v>
      </c>
      <c r="I10" s="35">
        <f>IF($E10="","",
IF('Sales Value'!$B$6="Customer name",SUMIFS(Data!$H:$H,Data!$B:$B,VAL!$E10,Data!$I:$I,"&gt;0",Data!$I:$I,"&lt;=4"),
IF('Sales Value'!$B$6="Customer location",SUMIFS(Data!$H:$H,Data!$C:$C,VAL!$E10,Data!$I:$I,"&gt;0",Data!$I:$I,"&lt;=4"),
IF('Sales Value'!$B$6="Product type",SUMIFS(Data!$H:$H,Data!$F:$F,VAL!$E10,Data!$I:$I,"&gt;0",Data!$I:$I,"&lt;=4"),
""))))</f>
        <v>3900</v>
      </c>
      <c r="J10" s="35">
        <f>IF($E10="","",
IF('Sales Value'!$B$6="Customer name",SUMIFS(Data!$H:$H,Data!$B:$B,VAL!$E10,Data!$I:$I,"&gt;52",Data!$I:$I,"&lt;=56"),
IF('Sales Value'!$B$6="Customer location",SUMIFS(Data!$H:$H,Data!$C:$C,VAL!$E10,Data!$I:$I,"&gt;52",Data!$I:$I,"&lt;=56"),
IF('Sales Value'!$B$6="Product type",SUMIFS(Data!$H:$H,Data!$F:$F,VAL!$E10,Data!$I:$I,"&gt;52",Data!$I:$I,"&lt;=56"),
""))))</f>
        <v>250</v>
      </c>
      <c r="L10" s="35">
        <f>IF($E10="","",
IF('Sales Value'!$B$6="Customer name",SUMIFS(Data!$H:$H,Data!$B:$B,VAL!$E10,Data!$I:$I,"&gt;0",Data!$I:$I,"&lt;=13"),
IF('Sales Value'!$B$6="Customer location",SUMIFS(Data!$H:$H,Data!$C:$C,VAL!$E10,Data!$I:$I,"&gt;0",Data!$I:$I,"&lt;=13"),
IF('Sales Value'!$B$6="Product type",SUMIFS(Data!$H:$H,Data!$F:$F,VAL!$E10,Data!$I:$I,"&gt;0",Data!$I:$I,"&lt;=13"),
""))))</f>
        <v>12500</v>
      </c>
      <c r="M10" s="35">
        <f>IF($E10="","",
IF('Sales Value'!$B$6="Customer name",SUMIFS(Data!$H:$H,Data!$B:$B,VAL!$E10,Data!$I:$I,"&gt;52",Data!$I:$I,"&lt;=65"),
IF('Sales Value'!$B$6="Customer location",SUMIFS(Data!$H:$H,Data!$C:$C,VAL!$E10,Data!$I:$I,"&gt;52",Data!$I:$I,"&lt;=65"),
IF('Sales Value'!$B$6="Product type",SUMIFS(Data!$H:$H,Data!$F:$F,VAL!$E10,Data!$I:$I,"&gt;52",Data!$I:$I,"&lt;=65"),
""))))</f>
        <v>2250</v>
      </c>
      <c r="O10" s="35">
        <f>IF($E10="","",
IF('Sales Value'!$B$6="Customer name",SUMIFS(Data!$H:$H,Data!$B:$B,VAL!$E10,Data!$I:$I,"&gt;0",Data!$I:$I,"&lt;=52"),
IF('Sales Value'!$B$6="Customer location",SUMIFS(Data!$H:$H,Data!$C:$C,VAL!$E10,Data!$I:$I,"&gt;0",Data!$I:$I,"&lt;=52"),
IF('Sales Value'!$B$6="Product type",SUMIFS(Data!$H:$H,Data!$F:$F,VAL!$E10,Data!$I:$I,"&gt;0",Data!$I:$I,"&lt;=52"),
""))))</f>
        <v>12500</v>
      </c>
      <c r="P10" s="35">
        <f>IF($E10="","",
IF('Sales Value'!$B$6="Customer name",SUMIFS(Data!$H:$H,Data!$B:$B,VAL!$E10,Data!$I:$I,"&gt;52",Data!$I:$I,"&lt;=104"),
IF('Sales Value'!$B$6="Customer location",SUMIFS(Data!$H:$H,Data!$C:$C,VAL!$E10,Data!$I:$I,"&gt;52",Data!$I:$I,"&lt;=104"),
IF('Sales Value'!$B$6="Product type",SUMIFS(Data!$H:$H,Data!$F:$F,VAL!$E10,Data!$I:$I,"&gt;52",Data!$I:$I,"&lt;=104"),
""))))</f>
        <v>8150</v>
      </c>
    </row>
    <row r="11" spans="1:17" x14ac:dyDescent="0.35">
      <c r="A11" s="8" t="str">
        <f>IFERROR(_xlfn.RANK.EQ(F11,$F$3:$F$150,0)+COUNTIF($F$3:F11,F11)-1,"")</f>
        <v/>
      </c>
      <c r="B11" s="8" t="str">
        <f>IFERROR(_xlfn.RANK.EQ(I11,$I$3:$I$150,0)+COUNTIF($I$3:I11,I11)-1,"")</f>
        <v/>
      </c>
      <c r="C11" s="8" t="str">
        <f>IFERROR(_xlfn.RANK.EQ(L11,$L$3:$L$150,0)+COUNTIF($L$3:L11,L11)-1,"")</f>
        <v/>
      </c>
      <c r="D11" s="8" t="str">
        <f>IFERROR(_xlfn.RANK.EQ(O11,$O$3:$O$150,0)+COUNTIF($O$3:O11,O11)-1,"")</f>
        <v/>
      </c>
      <c r="E11" t="str">
        <f xml:space="preserve">
IF('Pivot fields'!$B10="(blank)","",
IF('Sales Value'!$B$6="Customer Name",IF(NOT(OR('Pivot fields'!$B10="(blank)",'Pivot fields'!$B10="")),'Pivot fields'!$B10,""),
IF('Sales Value'!$B$6="Customer location",IF(NOT(OR('Pivot fields'!$D10="(blank)",'Pivot fields'!$D10="")),'Pivot fields'!$D10,""),
IF('Sales Value'!$B$6="Product type",IF(NOT(OR('Pivot fields'!$F10="(blank)",'Pivot fields'!$F10="")),'Pivot fields'!$F10,""),
""))))</f>
        <v/>
      </c>
      <c r="F11" s="35" t="str">
        <f>IF($E11="","",
IF('Sales Value'!$B$6="Customer name",SUMIFS(Data!$H:$H,Data!$B:$B,VAL!$E11,Data!$I:$I,1),
IF('Sales Value'!$B$6="Customer location",SUMIFS(Data!$H:$H,Data!$C:$C,VAL!$E11,Data!$I:$I,1),
IF('Sales Value'!$B$6="Product type",SUMIFS(Data!$H:$H,Data!$F:$F,VAL!$E11,Data!$I:$I,1),
""))))</f>
        <v/>
      </c>
      <c r="G11" s="35" t="str">
        <f>IF($E11="","",
IF('Sales Value'!$B$6="Customer name",SUMIFS(Data!$H:$H,Data!$B:$B,VAL!$E11,Data!$I:$I,53),
IF('Sales Value'!$B$6="Customer location",SUMIFS(Data!$H:$H,Data!$C:$C,VAL!$E11,Data!$I:$I,53),
IF('Sales Value'!$B$6="Product type",SUMIFS(Data!$H:$H,Data!$F:$F,VAL!$E11,Data!$I:$I,53),
""))))</f>
        <v/>
      </c>
      <c r="I11" s="35" t="str">
        <f>IF($E11="","",
IF('Sales Value'!$B$6="Customer name",SUMIFS(Data!$H:$H,Data!$B:$B,VAL!$E11,Data!$I:$I,"&gt;0",Data!$I:$I,"&lt;=4"),
IF('Sales Value'!$B$6="Customer location",SUMIFS(Data!$H:$H,Data!$C:$C,VAL!$E11,Data!$I:$I,"&gt;0",Data!$I:$I,"&lt;=4"),
IF('Sales Value'!$B$6="Product type",SUMIFS(Data!$H:$H,Data!$F:$F,VAL!$E11,Data!$I:$I,"&gt;0",Data!$I:$I,"&lt;=4"),
""))))</f>
        <v/>
      </c>
      <c r="J11" s="35" t="str">
        <f>IF($E11="","",
IF('Sales Value'!$B$6="Customer name",SUMIFS(Data!$H:$H,Data!$B:$B,VAL!$E11,Data!$I:$I,"&gt;52",Data!$I:$I,"&lt;=56"),
IF('Sales Value'!$B$6="Customer location",SUMIFS(Data!$H:$H,Data!$C:$C,VAL!$E11,Data!$I:$I,"&gt;52",Data!$I:$I,"&lt;=56"),
IF('Sales Value'!$B$6="Product type",SUMIFS(Data!$H:$H,Data!$F:$F,VAL!$E11,Data!$I:$I,"&gt;52",Data!$I:$I,"&lt;=56"),
""))))</f>
        <v/>
      </c>
      <c r="L11" s="35" t="str">
        <f>IF($E11="","",
IF('Sales Value'!$B$6="Customer name",SUMIFS(Data!$H:$H,Data!$B:$B,VAL!$E11,Data!$I:$I,"&gt;0",Data!$I:$I,"&lt;=13"),
IF('Sales Value'!$B$6="Customer location",SUMIFS(Data!$H:$H,Data!$C:$C,VAL!$E11,Data!$I:$I,"&gt;0",Data!$I:$I,"&lt;=13"),
IF('Sales Value'!$B$6="Product type",SUMIFS(Data!$H:$H,Data!$F:$F,VAL!$E11,Data!$I:$I,"&gt;0",Data!$I:$I,"&lt;=13"),
""))))</f>
        <v/>
      </c>
      <c r="M11" s="35" t="str">
        <f>IF($E11="","",
IF('Sales Value'!$B$6="Customer name",SUMIFS(Data!$H:$H,Data!$B:$B,VAL!$E11,Data!$I:$I,"&gt;52",Data!$I:$I,"&lt;=65"),
IF('Sales Value'!$B$6="Customer location",SUMIFS(Data!$H:$H,Data!$C:$C,VAL!$E11,Data!$I:$I,"&gt;52",Data!$I:$I,"&lt;=65"),
IF('Sales Value'!$B$6="Product type",SUMIFS(Data!$H:$H,Data!$F:$F,VAL!$E11,Data!$I:$I,"&gt;52",Data!$I:$I,"&lt;=65"),
""))))</f>
        <v/>
      </c>
      <c r="O11" s="35" t="str">
        <f>IF($E11="","",
IF('Sales Value'!$B$6="Customer name",SUMIFS(Data!$H:$H,Data!$B:$B,VAL!$E11,Data!$I:$I,"&gt;0",Data!$I:$I,"&lt;=52"),
IF('Sales Value'!$B$6="Customer location",SUMIFS(Data!$H:$H,Data!$C:$C,VAL!$E11,Data!$I:$I,"&gt;0",Data!$I:$I,"&lt;=52"),
IF('Sales Value'!$B$6="Product type",SUMIFS(Data!$H:$H,Data!$F:$F,VAL!$E11,Data!$I:$I,"&gt;0",Data!$I:$I,"&lt;=52"),
""))))</f>
        <v/>
      </c>
      <c r="P11" s="35" t="str">
        <f>IF($E11="","",
IF('Sales Value'!$B$6="Customer name",SUMIFS(Data!$H:$H,Data!$B:$B,VAL!$E11,Data!$I:$I,"&gt;52",Data!$I:$I,"&lt;=104"),
IF('Sales Value'!$B$6="Customer location",SUMIFS(Data!$H:$H,Data!$C:$C,VAL!$E11,Data!$I:$I,"&gt;52",Data!$I:$I,"&lt;=104"),
IF('Sales Value'!$B$6="Product type",SUMIFS(Data!$H:$H,Data!$F:$F,VAL!$E11,Data!$I:$I,"&gt;52",Data!$I:$I,"&lt;=104"),
""))))</f>
        <v/>
      </c>
    </row>
    <row r="12" spans="1:17" x14ac:dyDescent="0.35">
      <c r="A12" s="8" t="str">
        <f>IFERROR(_xlfn.RANK.EQ(F12,$F$3:$F$150,0)+COUNTIF($F$3:F12,F12)-1,"")</f>
        <v/>
      </c>
      <c r="B12" s="8" t="str">
        <f>IFERROR(_xlfn.RANK.EQ(I12,$I$3:$I$150,0)+COUNTIF($I$3:I12,I12)-1,"")</f>
        <v/>
      </c>
      <c r="C12" s="8" t="str">
        <f>IFERROR(_xlfn.RANK.EQ(L12,$L$3:$L$150,0)+COUNTIF($L$3:L12,L12)-1,"")</f>
        <v/>
      </c>
      <c r="D12" s="8" t="str">
        <f>IFERROR(_xlfn.RANK.EQ(O12,$O$3:$O$150,0)+COUNTIF($O$3:O12,O12)-1,"")</f>
        <v/>
      </c>
      <c r="E12" t="str">
        <f xml:space="preserve">
IF('Pivot fields'!$B11="(blank)","",
IF('Sales Value'!$B$6="Customer Name",IF(NOT(OR('Pivot fields'!$B11="(blank)",'Pivot fields'!$B11="")),'Pivot fields'!$B11,""),
IF('Sales Value'!$B$6="Customer location",IF(NOT(OR('Pivot fields'!$D11="(blank)",'Pivot fields'!$D11="")),'Pivot fields'!$D11,""),
IF('Sales Value'!$B$6="Product type",IF(NOT(OR('Pivot fields'!$F11="(blank)",'Pivot fields'!$F11="")),'Pivot fields'!$F11,""),
""))))</f>
        <v/>
      </c>
      <c r="F12" s="35" t="str">
        <f>IF($E12="","",
IF('Sales Value'!$B$6="Customer name",SUMIFS(Data!$H:$H,Data!$B:$B,VAL!$E12,Data!$I:$I,1),
IF('Sales Value'!$B$6="Customer location",SUMIFS(Data!$H:$H,Data!$C:$C,VAL!$E12,Data!$I:$I,1),
IF('Sales Value'!$B$6="Product type",SUMIFS(Data!$H:$H,Data!$F:$F,VAL!$E12,Data!$I:$I,1),
""))))</f>
        <v/>
      </c>
      <c r="G12" s="35" t="str">
        <f>IF($E12="","",
IF('Sales Value'!$B$6="Customer name",SUMIFS(Data!$H:$H,Data!$B:$B,VAL!$E12,Data!$I:$I,53),
IF('Sales Value'!$B$6="Customer location",SUMIFS(Data!$H:$H,Data!$C:$C,VAL!$E12,Data!$I:$I,53),
IF('Sales Value'!$B$6="Product type",SUMIFS(Data!$H:$H,Data!$F:$F,VAL!$E12,Data!$I:$I,53),
""))))</f>
        <v/>
      </c>
      <c r="I12" s="35" t="str">
        <f>IF($E12="","",
IF('Sales Value'!$B$6="Customer name",SUMIFS(Data!$H:$H,Data!$B:$B,VAL!$E12,Data!$I:$I,"&gt;0",Data!$I:$I,"&lt;=4"),
IF('Sales Value'!$B$6="Customer location",SUMIFS(Data!$H:$H,Data!$C:$C,VAL!$E12,Data!$I:$I,"&gt;0",Data!$I:$I,"&lt;=4"),
IF('Sales Value'!$B$6="Product type",SUMIFS(Data!$H:$H,Data!$F:$F,VAL!$E12,Data!$I:$I,"&gt;0",Data!$I:$I,"&lt;=4"),
""))))</f>
        <v/>
      </c>
      <c r="J12" s="35" t="str">
        <f>IF($E12="","",
IF('Sales Value'!$B$6="Customer name",SUMIFS(Data!$H:$H,Data!$B:$B,VAL!$E12,Data!$I:$I,"&gt;52",Data!$I:$I,"&lt;=56"),
IF('Sales Value'!$B$6="Customer location",SUMIFS(Data!$H:$H,Data!$C:$C,VAL!$E12,Data!$I:$I,"&gt;52",Data!$I:$I,"&lt;=56"),
IF('Sales Value'!$B$6="Product type",SUMIFS(Data!$H:$H,Data!$F:$F,VAL!$E12,Data!$I:$I,"&gt;52",Data!$I:$I,"&lt;=56"),
""))))</f>
        <v/>
      </c>
      <c r="L12" s="35" t="str">
        <f>IF($E12="","",
IF('Sales Value'!$B$6="Customer name",SUMIFS(Data!$H:$H,Data!$B:$B,VAL!$E12,Data!$I:$I,"&gt;0",Data!$I:$I,"&lt;=13"),
IF('Sales Value'!$B$6="Customer location",SUMIFS(Data!$H:$H,Data!$C:$C,VAL!$E12,Data!$I:$I,"&gt;0",Data!$I:$I,"&lt;=13"),
IF('Sales Value'!$B$6="Product type",SUMIFS(Data!$H:$H,Data!$F:$F,VAL!$E12,Data!$I:$I,"&gt;0",Data!$I:$I,"&lt;=13"),
""))))</f>
        <v/>
      </c>
      <c r="M12" s="35" t="str">
        <f>IF($E12="","",
IF('Sales Value'!$B$6="Customer name",SUMIFS(Data!$H:$H,Data!$B:$B,VAL!$E12,Data!$I:$I,"&gt;52",Data!$I:$I,"&lt;=65"),
IF('Sales Value'!$B$6="Customer location",SUMIFS(Data!$H:$H,Data!$C:$C,VAL!$E12,Data!$I:$I,"&gt;52",Data!$I:$I,"&lt;=65"),
IF('Sales Value'!$B$6="Product type",SUMIFS(Data!$H:$H,Data!$F:$F,VAL!$E12,Data!$I:$I,"&gt;52",Data!$I:$I,"&lt;=65"),
""))))</f>
        <v/>
      </c>
      <c r="O12" s="35" t="str">
        <f>IF($E12="","",
IF('Sales Value'!$B$6="Customer name",SUMIFS(Data!$H:$H,Data!$B:$B,VAL!$E12,Data!$I:$I,"&gt;0",Data!$I:$I,"&lt;=52"),
IF('Sales Value'!$B$6="Customer location",SUMIFS(Data!$H:$H,Data!$C:$C,VAL!$E12,Data!$I:$I,"&gt;0",Data!$I:$I,"&lt;=52"),
IF('Sales Value'!$B$6="Product type",SUMIFS(Data!$H:$H,Data!$F:$F,VAL!$E12,Data!$I:$I,"&gt;0",Data!$I:$I,"&lt;=52"),
""))))</f>
        <v/>
      </c>
      <c r="P12" s="35" t="str">
        <f>IF($E12="","",
IF('Sales Value'!$B$6="Customer name",SUMIFS(Data!$H:$H,Data!$B:$B,VAL!$E12,Data!$I:$I,"&gt;52",Data!$I:$I,"&lt;=104"),
IF('Sales Value'!$B$6="Customer location",SUMIFS(Data!$H:$H,Data!$C:$C,VAL!$E12,Data!$I:$I,"&gt;52",Data!$I:$I,"&lt;=104"),
IF('Sales Value'!$B$6="Product type",SUMIFS(Data!$H:$H,Data!$F:$F,VAL!$E12,Data!$I:$I,"&gt;52",Data!$I:$I,"&lt;=104"),
""))))</f>
        <v/>
      </c>
    </row>
    <row r="13" spans="1:17" x14ac:dyDescent="0.35">
      <c r="A13" s="8" t="str">
        <f>IFERROR(_xlfn.RANK.EQ(F13,$F$3:$F$150,0)+COUNTIF($F$3:F13,F13)-1,"")</f>
        <v/>
      </c>
      <c r="B13" s="8" t="str">
        <f>IFERROR(_xlfn.RANK.EQ(I13,$I$3:$I$150,0)+COUNTIF($I$3:I13,I13)-1,"")</f>
        <v/>
      </c>
      <c r="C13" s="8" t="str">
        <f>IFERROR(_xlfn.RANK.EQ(L13,$L$3:$L$150,0)+COUNTIF($L$3:L13,L13)-1,"")</f>
        <v/>
      </c>
      <c r="D13" s="8" t="str">
        <f>IFERROR(_xlfn.RANK.EQ(O13,$O$3:$O$150,0)+COUNTIF($O$3:O13,O13)-1,"")</f>
        <v/>
      </c>
      <c r="E13" t="str">
        <f xml:space="preserve">
IF('Pivot fields'!$B12="(blank)","",
IF('Sales Value'!$B$6="Customer Name",IF(NOT(OR('Pivot fields'!$B12="(blank)",'Pivot fields'!$B12="")),'Pivot fields'!$B12,""),
IF('Sales Value'!$B$6="Customer location",IF(NOT(OR('Pivot fields'!$D12="(blank)",'Pivot fields'!$D12="")),'Pivot fields'!$D12,""),
IF('Sales Value'!$B$6="Product type",IF(NOT(OR('Pivot fields'!$F12="(blank)",'Pivot fields'!$F12="")),'Pivot fields'!$F12,""),
""))))</f>
        <v/>
      </c>
      <c r="F13" s="35" t="str">
        <f>IF($E13="","",
IF('Sales Value'!$B$6="Customer name",SUMIFS(Data!$H:$H,Data!$B:$B,VAL!$E13,Data!$I:$I,1),
IF('Sales Value'!$B$6="Customer location",SUMIFS(Data!$H:$H,Data!$C:$C,VAL!$E13,Data!$I:$I,1),
IF('Sales Value'!$B$6="Product type",SUMIFS(Data!$H:$H,Data!$F:$F,VAL!$E13,Data!$I:$I,1),
""))))</f>
        <v/>
      </c>
      <c r="G13" s="35" t="str">
        <f>IF($E13="","",
IF('Sales Value'!$B$6="Customer name",SUMIFS(Data!$H:$H,Data!$B:$B,VAL!$E13,Data!$I:$I,53),
IF('Sales Value'!$B$6="Customer location",SUMIFS(Data!$H:$H,Data!$C:$C,VAL!$E13,Data!$I:$I,53),
IF('Sales Value'!$B$6="Product type",SUMIFS(Data!$H:$H,Data!$F:$F,VAL!$E13,Data!$I:$I,53),
""))))</f>
        <v/>
      </c>
      <c r="I13" s="35" t="str">
        <f>IF($E13="","",
IF('Sales Value'!$B$6="Customer name",SUMIFS(Data!$H:$H,Data!$B:$B,VAL!$E13,Data!$I:$I,"&gt;0",Data!$I:$I,"&lt;=4"),
IF('Sales Value'!$B$6="Customer location",SUMIFS(Data!$H:$H,Data!$C:$C,VAL!$E13,Data!$I:$I,"&gt;0",Data!$I:$I,"&lt;=4"),
IF('Sales Value'!$B$6="Product type",SUMIFS(Data!$H:$H,Data!$F:$F,VAL!$E13,Data!$I:$I,"&gt;0",Data!$I:$I,"&lt;=4"),
""))))</f>
        <v/>
      </c>
      <c r="J13" s="35" t="str">
        <f>IF($E13="","",
IF('Sales Value'!$B$6="Customer name",SUMIFS(Data!$H:$H,Data!$B:$B,VAL!$E13,Data!$I:$I,"&gt;52",Data!$I:$I,"&lt;=56"),
IF('Sales Value'!$B$6="Customer location",SUMIFS(Data!$H:$H,Data!$C:$C,VAL!$E13,Data!$I:$I,"&gt;52",Data!$I:$I,"&lt;=56"),
IF('Sales Value'!$B$6="Product type",SUMIFS(Data!$H:$H,Data!$F:$F,VAL!$E13,Data!$I:$I,"&gt;52",Data!$I:$I,"&lt;=56"),
""))))</f>
        <v/>
      </c>
      <c r="L13" s="35" t="str">
        <f>IF($E13="","",
IF('Sales Value'!$B$6="Customer name",SUMIFS(Data!$H:$H,Data!$B:$B,VAL!$E13,Data!$I:$I,"&gt;0",Data!$I:$I,"&lt;=13"),
IF('Sales Value'!$B$6="Customer location",SUMIFS(Data!$H:$H,Data!$C:$C,VAL!$E13,Data!$I:$I,"&gt;0",Data!$I:$I,"&lt;=13"),
IF('Sales Value'!$B$6="Product type",SUMIFS(Data!$H:$H,Data!$F:$F,VAL!$E13,Data!$I:$I,"&gt;0",Data!$I:$I,"&lt;=13"),
""))))</f>
        <v/>
      </c>
      <c r="M13" s="35" t="str">
        <f>IF($E13="","",
IF('Sales Value'!$B$6="Customer name",SUMIFS(Data!$H:$H,Data!$B:$B,VAL!$E13,Data!$I:$I,"&gt;52",Data!$I:$I,"&lt;=65"),
IF('Sales Value'!$B$6="Customer location",SUMIFS(Data!$H:$H,Data!$C:$C,VAL!$E13,Data!$I:$I,"&gt;52",Data!$I:$I,"&lt;=65"),
IF('Sales Value'!$B$6="Product type",SUMIFS(Data!$H:$H,Data!$F:$F,VAL!$E13,Data!$I:$I,"&gt;52",Data!$I:$I,"&lt;=65"),
""))))</f>
        <v/>
      </c>
      <c r="O13" s="35" t="str">
        <f>IF($E13="","",
IF('Sales Value'!$B$6="Customer name",SUMIFS(Data!$H:$H,Data!$B:$B,VAL!$E13,Data!$I:$I,"&gt;0",Data!$I:$I,"&lt;=52"),
IF('Sales Value'!$B$6="Customer location",SUMIFS(Data!$H:$H,Data!$C:$C,VAL!$E13,Data!$I:$I,"&gt;0",Data!$I:$I,"&lt;=52"),
IF('Sales Value'!$B$6="Product type",SUMIFS(Data!$H:$H,Data!$F:$F,VAL!$E13,Data!$I:$I,"&gt;0",Data!$I:$I,"&lt;=52"),
""))))</f>
        <v/>
      </c>
      <c r="P13" s="35" t="str">
        <f>IF($E13="","",
IF('Sales Value'!$B$6="Customer name",SUMIFS(Data!$H:$H,Data!$B:$B,VAL!$E13,Data!$I:$I,"&gt;52",Data!$I:$I,"&lt;=104"),
IF('Sales Value'!$B$6="Customer location",SUMIFS(Data!$H:$H,Data!$C:$C,VAL!$E13,Data!$I:$I,"&gt;52",Data!$I:$I,"&lt;=104"),
IF('Sales Value'!$B$6="Product type",SUMIFS(Data!$H:$H,Data!$F:$F,VAL!$E13,Data!$I:$I,"&gt;52",Data!$I:$I,"&lt;=104"),
""))))</f>
        <v/>
      </c>
    </row>
    <row r="14" spans="1:17" x14ac:dyDescent="0.35">
      <c r="A14" s="8" t="str">
        <f>IFERROR(_xlfn.RANK.EQ(F14,$F$3:$F$150,0)+COUNTIF($F$3:F14,F14)-1,"")</f>
        <v/>
      </c>
      <c r="B14" s="8" t="str">
        <f>IFERROR(_xlfn.RANK.EQ(I14,$I$3:$I$150,0)+COUNTIF($I$3:I14,I14)-1,"")</f>
        <v/>
      </c>
      <c r="C14" s="8" t="str">
        <f>IFERROR(_xlfn.RANK.EQ(L14,$L$3:$L$150,0)+COUNTIF($L$3:L14,L14)-1,"")</f>
        <v/>
      </c>
      <c r="D14" s="8" t="str">
        <f>IFERROR(_xlfn.RANK.EQ(O14,$O$3:$O$150,0)+COUNTIF($O$3:O14,O14)-1,"")</f>
        <v/>
      </c>
      <c r="E14" t="str">
        <f xml:space="preserve">
IF('Pivot fields'!$B13="(blank)","",
IF('Sales Value'!$B$6="Customer Name",IF(NOT(OR('Pivot fields'!$B13="(blank)",'Pivot fields'!$B13="")),'Pivot fields'!$B13,""),
IF('Sales Value'!$B$6="Customer location",IF(NOT(OR('Pivot fields'!$D13="(blank)",'Pivot fields'!$D13="")),'Pivot fields'!$D13,""),
IF('Sales Value'!$B$6="Product type",IF(NOT(OR('Pivot fields'!$F13="(blank)",'Pivot fields'!$F13="")),'Pivot fields'!$F13,""),
""))))</f>
        <v/>
      </c>
      <c r="F14" s="35" t="str">
        <f>IF($E14="","",
IF('Sales Value'!$B$6="Customer name",SUMIFS(Data!$H:$H,Data!$B:$B,VAL!$E14,Data!$I:$I,1),
IF('Sales Value'!$B$6="Customer location",SUMIFS(Data!$H:$H,Data!$C:$C,VAL!$E14,Data!$I:$I,1),
IF('Sales Value'!$B$6="Product type",SUMIFS(Data!$H:$H,Data!$F:$F,VAL!$E14,Data!$I:$I,1),
""))))</f>
        <v/>
      </c>
      <c r="G14" s="35" t="str">
        <f>IF($E14="","",
IF('Sales Value'!$B$6="Customer name",SUMIFS(Data!$H:$H,Data!$B:$B,VAL!$E14,Data!$I:$I,53),
IF('Sales Value'!$B$6="Customer location",SUMIFS(Data!$H:$H,Data!$C:$C,VAL!$E14,Data!$I:$I,53),
IF('Sales Value'!$B$6="Product type",SUMIFS(Data!$H:$H,Data!$F:$F,VAL!$E14,Data!$I:$I,53),
""))))</f>
        <v/>
      </c>
      <c r="I14" s="35" t="str">
        <f>IF($E14="","",
IF('Sales Value'!$B$6="Customer name",SUMIFS(Data!$H:$H,Data!$B:$B,VAL!$E14,Data!$I:$I,"&gt;0",Data!$I:$I,"&lt;=4"),
IF('Sales Value'!$B$6="Customer location",SUMIFS(Data!$H:$H,Data!$C:$C,VAL!$E14,Data!$I:$I,"&gt;0",Data!$I:$I,"&lt;=4"),
IF('Sales Value'!$B$6="Product type",SUMIFS(Data!$H:$H,Data!$F:$F,VAL!$E14,Data!$I:$I,"&gt;0",Data!$I:$I,"&lt;=4"),
""))))</f>
        <v/>
      </c>
      <c r="J14" s="35" t="str">
        <f>IF($E14="","",
IF('Sales Value'!$B$6="Customer name",SUMIFS(Data!$H:$H,Data!$B:$B,VAL!$E14,Data!$I:$I,"&gt;52",Data!$I:$I,"&lt;=56"),
IF('Sales Value'!$B$6="Customer location",SUMIFS(Data!$H:$H,Data!$C:$C,VAL!$E14,Data!$I:$I,"&gt;52",Data!$I:$I,"&lt;=56"),
IF('Sales Value'!$B$6="Product type",SUMIFS(Data!$H:$H,Data!$F:$F,VAL!$E14,Data!$I:$I,"&gt;52",Data!$I:$I,"&lt;=56"),
""))))</f>
        <v/>
      </c>
      <c r="L14" s="35" t="str">
        <f>IF($E14="","",
IF('Sales Value'!$B$6="Customer name",SUMIFS(Data!$H:$H,Data!$B:$B,VAL!$E14,Data!$I:$I,"&gt;0",Data!$I:$I,"&lt;=13"),
IF('Sales Value'!$B$6="Customer location",SUMIFS(Data!$H:$H,Data!$C:$C,VAL!$E14,Data!$I:$I,"&gt;0",Data!$I:$I,"&lt;=13"),
IF('Sales Value'!$B$6="Product type",SUMIFS(Data!$H:$H,Data!$F:$F,VAL!$E14,Data!$I:$I,"&gt;0",Data!$I:$I,"&lt;=13"),
""))))</f>
        <v/>
      </c>
      <c r="M14" s="35" t="str">
        <f>IF($E14="","",
IF('Sales Value'!$B$6="Customer name",SUMIFS(Data!$H:$H,Data!$B:$B,VAL!$E14,Data!$I:$I,"&gt;52",Data!$I:$I,"&lt;=65"),
IF('Sales Value'!$B$6="Customer location",SUMIFS(Data!$H:$H,Data!$C:$C,VAL!$E14,Data!$I:$I,"&gt;52",Data!$I:$I,"&lt;=65"),
IF('Sales Value'!$B$6="Product type",SUMIFS(Data!$H:$H,Data!$F:$F,VAL!$E14,Data!$I:$I,"&gt;52",Data!$I:$I,"&lt;=65"),
""))))</f>
        <v/>
      </c>
      <c r="O14" s="35" t="str">
        <f>IF($E14="","",
IF('Sales Value'!$B$6="Customer name",SUMIFS(Data!$H:$H,Data!$B:$B,VAL!$E14,Data!$I:$I,"&gt;0",Data!$I:$I,"&lt;=52"),
IF('Sales Value'!$B$6="Customer location",SUMIFS(Data!$H:$H,Data!$C:$C,VAL!$E14,Data!$I:$I,"&gt;0",Data!$I:$I,"&lt;=52"),
IF('Sales Value'!$B$6="Product type",SUMIFS(Data!$H:$H,Data!$F:$F,VAL!$E14,Data!$I:$I,"&gt;0",Data!$I:$I,"&lt;=52"),
""))))</f>
        <v/>
      </c>
      <c r="P14" s="35" t="str">
        <f>IF($E14="","",
IF('Sales Value'!$B$6="Customer name",SUMIFS(Data!$H:$H,Data!$B:$B,VAL!$E14,Data!$I:$I,"&gt;52",Data!$I:$I,"&lt;=104"),
IF('Sales Value'!$B$6="Customer location",SUMIFS(Data!$H:$H,Data!$C:$C,VAL!$E14,Data!$I:$I,"&gt;52",Data!$I:$I,"&lt;=104"),
IF('Sales Value'!$B$6="Product type",SUMIFS(Data!$H:$H,Data!$F:$F,VAL!$E14,Data!$I:$I,"&gt;52",Data!$I:$I,"&lt;=104"),
""))))</f>
        <v/>
      </c>
    </row>
    <row r="15" spans="1:17" x14ac:dyDescent="0.35">
      <c r="A15" s="8" t="str">
        <f>IFERROR(_xlfn.RANK.EQ(F15,$F$3:$F$150,0)+COUNTIF($F$3:F15,F15)-1,"")</f>
        <v/>
      </c>
      <c r="B15" s="8" t="str">
        <f>IFERROR(_xlfn.RANK.EQ(I15,$I$3:$I$150,0)+COUNTIF($I$3:I15,I15)-1,"")</f>
        <v/>
      </c>
      <c r="C15" s="8" t="str">
        <f>IFERROR(_xlfn.RANK.EQ(L15,$L$3:$L$150,0)+COUNTIF($L$3:L15,L15)-1,"")</f>
        <v/>
      </c>
      <c r="D15" s="8" t="str">
        <f>IFERROR(_xlfn.RANK.EQ(O15,$O$3:$O$150,0)+COUNTIF($O$3:O15,O15)-1,"")</f>
        <v/>
      </c>
      <c r="E15" t="str">
        <f xml:space="preserve">
IF('Pivot fields'!$B14="(blank)","",
IF('Sales Value'!$B$6="Customer Name",IF(NOT(OR('Pivot fields'!$B14="(blank)",'Pivot fields'!$B14="")),'Pivot fields'!$B14,""),
IF('Sales Value'!$B$6="Customer location",IF(NOT(OR('Pivot fields'!$D14="(blank)",'Pivot fields'!$D14="")),'Pivot fields'!$D14,""),
IF('Sales Value'!$B$6="Product type",IF(NOT(OR('Pivot fields'!$F14="(blank)",'Pivot fields'!$F14="")),'Pivot fields'!$F14,""),
""))))</f>
        <v/>
      </c>
      <c r="F15" s="35" t="str">
        <f>IF($E15="","",
IF('Sales Value'!$B$6="Customer name",SUMIFS(Data!$H:$H,Data!$B:$B,VAL!$E15,Data!$I:$I,1),
IF('Sales Value'!$B$6="Customer location",SUMIFS(Data!$H:$H,Data!$C:$C,VAL!$E15,Data!$I:$I,1),
IF('Sales Value'!$B$6="Product type",SUMIFS(Data!$H:$H,Data!$F:$F,VAL!$E15,Data!$I:$I,1),
""))))</f>
        <v/>
      </c>
      <c r="G15" s="35" t="str">
        <f>IF($E15="","",
IF('Sales Value'!$B$6="Customer name",SUMIFS(Data!$H:$H,Data!$B:$B,VAL!$E15,Data!$I:$I,53),
IF('Sales Value'!$B$6="Customer location",SUMIFS(Data!$H:$H,Data!$C:$C,VAL!$E15,Data!$I:$I,53),
IF('Sales Value'!$B$6="Product type",SUMIFS(Data!$H:$H,Data!$F:$F,VAL!$E15,Data!$I:$I,53),
""))))</f>
        <v/>
      </c>
      <c r="I15" s="35" t="str">
        <f>IF($E15="","",
IF('Sales Value'!$B$6="Customer name",SUMIFS(Data!$H:$H,Data!$B:$B,VAL!$E15,Data!$I:$I,"&gt;0",Data!$I:$I,"&lt;=4"),
IF('Sales Value'!$B$6="Customer location",SUMIFS(Data!$H:$H,Data!$C:$C,VAL!$E15,Data!$I:$I,"&gt;0",Data!$I:$I,"&lt;=4"),
IF('Sales Value'!$B$6="Product type",SUMIFS(Data!$H:$H,Data!$F:$F,VAL!$E15,Data!$I:$I,"&gt;0",Data!$I:$I,"&lt;=4"),
""))))</f>
        <v/>
      </c>
      <c r="J15" s="35" t="str">
        <f>IF($E15="","",
IF('Sales Value'!$B$6="Customer name",SUMIFS(Data!$H:$H,Data!$B:$B,VAL!$E15,Data!$I:$I,"&gt;52",Data!$I:$I,"&lt;=56"),
IF('Sales Value'!$B$6="Customer location",SUMIFS(Data!$H:$H,Data!$C:$C,VAL!$E15,Data!$I:$I,"&gt;52",Data!$I:$I,"&lt;=56"),
IF('Sales Value'!$B$6="Product type",SUMIFS(Data!$H:$H,Data!$F:$F,VAL!$E15,Data!$I:$I,"&gt;52",Data!$I:$I,"&lt;=56"),
""))))</f>
        <v/>
      </c>
      <c r="L15" s="35" t="str">
        <f>IF($E15="","",
IF('Sales Value'!$B$6="Customer name",SUMIFS(Data!$H:$H,Data!$B:$B,VAL!$E15,Data!$I:$I,"&gt;0",Data!$I:$I,"&lt;=13"),
IF('Sales Value'!$B$6="Customer location",SUMIFS(Data!$H:$H,Data!$C:$C,VAL!$E15,Data!$I:$I,"&gt;0",Data!$I:$I,"&lt;=13"),
IF('Sales Value'!$B$6="Product type",SUMIFS(Data!$H:$H,Data!$F:$F,VAL!$E15,Data!$I:$I,"&gt;0",Data!$I:$I,"&lt;=13"),
""))))</f>
        <v/>
      </c>
      <c r="M15" s="35" t="str">
        <f>IF($E15="","",
IF('Sales Value'!$B$6="Customer name",SUMIFS(Data!$H:$H,Data!$B:$B,VAL!$E15,Data!$I:$I,"&gt;52",Data!$I:$I,"&lt;=65"),
IF('Sales Value'!$B$6="Customer location",SUMIFS(Data!$H:$H,Data!$C:$C,VAL!$E15,Data!$I:$I,"&gt;52",Data!$I:$I,"&lt;=65"),
IF('Sales Value'!$B$6="Product type",SUMIFS(Data!$H:$H,Data!$F:$F,VAL!$E15,Data!$I:$I,"&gt;52",Data!$I:$I,"&lt;=65"),
""))))</f>
        <v/>
      </c>
      <c r="O15" s="35" t="str">
        <f>IF($E15="","",
IF('Sales Value'!$B$6="Customer name",SUMIFS(Data!$H:$H,Data!$B:$B,VAL!$E15,Data!$I:$I,"&gt;0",Data!$I:$I,"&lt;=52"),
IF('Sales Value'!$B$6="Customer location",SUMIFS(Data!$H:$H,Data!$C:$C,VAL!$E15,Data!$I:$I,"&gt;0",Data!$I:$I,"&lt;=52"),
IF('Sales Value'!$B$6="Product type",SUMIFS(Data!$H:$H,Data!$F:$F,VAL!$E15,Data!$I:$I,"&gt;0",Data!$I:$I,"&lt;=52"),
""))))</f>
        <v/>
      </c>
      <c r="P15" s="35" t="str">
        <f>IF($E15="","",
IF('Sales Value'!$B$6="Customer name",SUMIFS(Data!$H:$H,Data!$B:$B,VAL!$E15,Data!$I:$I,"&gt;52",Data!$I:$I,"&lt;=104"),
IF('Sales Value'!$B$6="Customer location",SUMIFS(Data!$H:$H,Data!$C:$C,VAL!$E15,Data!$I:$I,"&gt;52",Data!$I:$I,"&lt;=104"),
IF('Sales Value'!$B$6="Product type",SUMIFS(Data!$H:$H,Data!$F:$F,VAL!$E15,Data!$I:$I,"&gt;52",Data!$I:$I,"&lt;=104"),
""))))</f>
        <v/>
      </c>
    </row>
    <row r="16" spans="1:17" x14ac:dyDescent="0.35">
      <c r="A16" s="8" t="str">
        <f>IFERROR(_xlfn.RANK.EQ(F16,$F$3:$F$150,0)+COUNTIF($F$3:F16,F16)-1,"")</f>
        <v/>
      </c>
      <c r="B16" s="8" t="str">
        <f>IFERROR(_xlfn.RANK.EQ(I16,$I$3:$I$150,0)+COUNTIF($I$3:I16,I16)-1,"")</f>
        <v/>
      </c>
      <c r="C16" s="8" t="str">
        <f>IFERROR(_xlfn.RANK.EQ(L16,$L$3:$L$150,0)+COUNTIF($L$3:L16,L16)-1,"")</f>
        <v/>
      </c>
      <c r="D16" s="8" t="str">
        <f>IFERROR(_xlfn.RANK.EQ(O16,$O$3:$O$150,0)+COUNTIF($O$3:O16,O16)-1,"")</f>
        <v/>
      </c>
      <c r="E16" t="str">
        <f xml:space="preserve">
IF('Pivot fields'!$B15="(blank)","",
IF('Sales Value'!$B$6="Customer Name",IF(NOT(OR('Pivot fields'!$B15="(blank)",'Pivot fields'!$B15="")),'Pivot fields'!$B15,""),
IF('Sales Value'!$B$6="Customer location",IF(NOT(OR('Pivot fields'!$D15="(blank)",'Pivot fields'!$D15="")),'Pivot fields'!$D15,""),
IF('Sales Value'!$B$6="Product type",IF(NOT(OR('Pivot fields'!$F15="(blank)",'Pivot fields'!$F15="")),'Pivot fields'!$F15,""),
""))))</f>
        <v/>
      </c>
      <c r="F16" s="35" t="str">
        <f>IF($E16="","",
IF('Sales Value'!$B$6="Customer name",SUMIFS(Data!$H:$H,Data!$B:$B,VAL!$E16,Data!$I:$I,1),
IF('Sales Value'!$B$6="Customer location",SUMIFS(Data!$H:$H,Data!$C:$C,VAL!$E16,Data!$I:$I,1),
IF('Sales Value'!$B$6="Product type",SUMIFS(Data!$H:$H,Data!$F:$F,VAL!$E16,Data!$I:$I,1),
""))))</f>
        <v/>
      </c>
      <c r="G16" s="35" t="str">
        <f>IF($E16="","",
IF('Sales Value'!$B$6="Customer name",SUMIFS(Data!$H:$H,Data!$B:$B,VAL!$E16,Data!$I:$I,53),
IF('Sales Value'!$B$6="Customer location",SUMIFS(Data!$H:$H,Data!$C:$C,VAL!$E16,Data!$I:$I,53),
IF('Sales Value'!$B$6="Product type",SUMIFS(Data!$H:$H,Data!$F:$F,VAL!$E16,Data!$I:$I,53),
""))))</f>
        <v/>
      </c>
      <c r="I16" s="35" t="str">
        <f>IF($E16="","",
IF('Sales Value'!$B$6="Customer name",SUMIFS(Data!$H:$H,Data!$B:$B,VAL!$E16,Data!$I:$I,"&gt;0",Data!$I:$I,"&lt;=4"),
IF('Sales Value'!$B$6="Customer location",SUMIFS(Data!$H:$H,Data!$C:$C,VAL!$E16,Data!$I:$I,"&gt;0",Data!$I:$I,"&lt;=4"),
IF('Sales Value'!$B$6="Product type",SUMIFS(Data!$H:$H,Data!$F:$F,VAL!$E16,Data!$I:$I,"&gt;0",Data!$I:$I,"&lt;=4"),
""))))</f>
        <v/>
      </c>
      <c r="J16" s="35" t="str">
        <f>IF($E16="","",
IF('Sales Value'!$B$6="Customer name",SUMIFS(Data!$H:$H,Data!$B:$B,VAL!$E16,Data!$I:$I,"&gt;52",Data!$I:$I,"&lt;=56"),
IF('Sales Value'!$B$6="Customer location",SUMIFS(Data!$H:$H,Data!$C:$C,VAL!$E16,Data!$I:$I,"&gt;52",Data!$I:$I,"&lt;=56"),
IF('Sales Value'!$B$6="Product type",SUMIFS(Data!$H:$H,Data!$F:$F,VAL!$E16,Data!$I:$I,"&gt;52",Data!$I:$I,"&lt;=56"),
""))))</f>
        <v/>
      </c>
      <c r="L16" s="35" t="str">
        <f>IF($E16="","",
IF('Sales Value'!$B$6="Customer name",SUMIFS(Data!$H:$H,Data!$B:$B,VAL!$E16,Data!$I:$I,"&gt;0",Data!$I:$I,"&lt;=13"),
IF('Sales Value'!$B$6="Customer location",SUMIFS(Data!$H:$H,Data!$C:$C,VAL!$E16,Data!$I:$I,"&gt;0",Data!$I:$I,"&lt;=13"),
IF('Sales Value'!$B$6="Product type",SUMIFS(Data!$H:$H,Data!$F:$F,VAL!$E16,Data!$I:$I,"&gt;0",Data!$I:$I,"&lt;=13"),
""))))</f>
        <v/>
      </c>
      <c r="M16" s="35" t="str">
        <f>IF($E16="","",
IF('Sales Value'!$B$6="Customer name",SUMIFS(Data!$H:$H,Data!$B:$B,VAL!$E16,Data!$I:$I,"&gt;52",Data!$I:$I,"&lt;=65"),
IF('Sales Value'!$B$6="Customer location",SUMIFS(Data!$H:$H,Data!$C:$C,VAL!$E16,Data!$I:$I,"&gt;52",Data!$I:$I,"&lt;=65"),
IF('Sales Value'!$B$6="Product type",SUMIFS(Data!$H:$H,Data!$F:$F,VAL!$E16,Data!$I:$I,"&gt;52",Data!$I:$I,"&lt;=65"),
""))))</f>
        <v/>
      </c>
      <c r="O16" s="35" t="str">
        <f>IF($E16="","",
IF('Sales Value'!$B$6="Customer name",SUMIFS(Data!$H:$H,Data!$B:$B,VAL!$E16,Data!$I:$I,"&gt;0",Data!$I:$I,"&lt;=52"),
IF('Sales Value'!$B$6="Customer location",SUMIFS(Data!$H:$H,Data!$C:$C,VAL!$E16,Data!$I:$I,"&gt;0",Data!$I:$I,"&lt;=52"),
IF('Sales Value'!$B$6="Product type",SUMIFS(Data!$H:$H,Data!$F:$F,VAL!$E16,Data!$I:$I,"&gt;0",Data!$I:$I,"&lt;=52"),
""))))</f>
        <v/>
      </c>
      <c r="P16" s="35" t="str">
        <f>IF($E16="","",
IF('Sales Value'!$B$6="Customer name",SUMIFS(Data!$H:$H,Data!$B:$B,VAL!$E16,Data!$I:$I,"&gt;52",Data!$I:$I,"&lt;=104"),
IF('Sales Value'!$B$6="Customer location",SUMIFS(Data!$H:$H,Data!$C:$C,VAL!$E16,Data!$I:$I,"&gt;52",Data!$I:$I,"&lt;=104"),
IF('Sales Value'!$B$6="Product type",SUMIFS(Data!$H:$H,Data!$F:$F,VAL!$E16,Data!$I:$I,"&gt;52",Data!$I:$I,"&lt;=104"),
""))))</f>
        <v/>
      </c>
    </row>
    <row r="17" spans="1:16" x14ac:dyDescent="0.35">
      <c r="A17" s="8" t="str">
        <f>IFERROR(_xlfn.RANK.EQ(F17,$F$3:$F$150,0)+COUNTIF($F$3:F17,F17)-1,"")</f>
        <v/>
      </c>
      <c r="B17" s="8" t="str">
        <f>IFERROR(_xlfn.RANK.EQ(I17,$I$3:$I$150,0)+COUNTIF($I$3:I17,I17)-1,"")</f>
        <v/>
      </c>
      <c r="C17" s="8" t="str">
        <f>IFERROR(_xlfn.RANK.EQ(L17,$L$3:$L$150,0)+COUNTIF($L$3:L17,L17)-1,"")</f>
        <v/>
      </c>
      <c r="D17" s="8" t="str">
        <f>IFERROR(_xlfn.RANK.EQ(O17,$O$3:$O$150,0)+COUNTIF($O$3:O17,O17)-1,"")</f>
        <v/>
      </c>
      <c r="E17" t="str">
        <f xml:space="preserve">
IF('Pivot fields'!$B16="(blank)","",
IF('Sales Value'!$B$6="Customer Name",IF(NOT(OR('Pivot fields'!$B16="(blank)",'Pivot fields'!$B16="")),'Pivot fields'!$B16,""),
IF('Sales Value'!$B$6="Customer location",IF(NOT(OR('Pivot fields'!$D16="(blank)",'Pivot fields'!$D16="")),'Pivot fields'!$D16,""),
IF('Sales Value'!$B$6="Product type",IF(NOT(OR('Pivot fields'!$F16="(blank)",'Pivot fields'!$F16="")),'Pivot fields'!$F16,""),
""))))</f>
        <v/>
      </c>
      <c r="F17" s="35" t="str">
        <f>IF($E17="","",
IF('Sales Value'!$B$6="Customer name",SUMIFS(Data!$H:$H,Data!$B:$B,VAL!$E17,Data!$I:$I,1),
IF('Sales Value'!$B$6="Customer location",SUMIFS(Data!$H:$H,Data!$C:$C,VAL!$E17,Data!$I:$I,1),
IF('Sales Value'!$B$6="Product type",SUMIFS(Data!$H:$H,Data!$F:$F,VAL!$E17,Data!$I:$I,1),
""))))</f>
        <v/>
      </c>
      <c r="G17" s="35" t="str">
        <f>IF($E17="","",
IF('Sales Value'!$B$6="Customer name",SUMIFS(Data!$H:$H,Data!$B:$B,VAL!$E17,Data!$I:$I,53),
IF('Sales Value'!$B$6="Customer location",SUMIFS(Data!$H:$H,Data!$C:$C,VAL!$E17,Data!$I:$I,53),
IF('Sales Value'!$B$6="Product type",SUMIFS(Data!$H:$H,Data!$F:$F,VAL!$E17,Data!$I:$I,53),
""))))</f>
        <v/>
      </c>
      <c r="I17" s="35" t="str">
        <f>IF($E17="","",
IF('Sales Value'!$B$6="Customer name",SUMIFS(Data!$H:$H,Data!$B:$B,VAL!$E17,Data!$I:$I,"&gt;0",Data!$I:$I,"&lt;=4"),
IF('Sales Value'!$B$6="Customer location",SUMIFS(Data!$H:$H,Data!$C:$C,VAL!$E17,Data!$I:$I,"&gt;0",Data!$I:$I,"&lt;=4"),
IF('Sales Value'!$B$6="Product type",SUMIFS(Data!$H:$H,Data!$F:$F,VAL!$E17,Data!$I:$I,"&gt;0",Data!$I:$I,"&lt;=4"),
""))))</f>
        <v/>
      </c>
      <c r="J17" s="35" t="str">
        <f>IF($E17="","",
IF('Sales Value'!$B$6="Customer name",SUMIFS(Data!$H:$H,Data!$B:$B,VAL!$E17,Data!$I:$I,"&gt;52",Data!$I:$I,"&lt;=56"),
IF('Sales Value'!$B$6="Customer location",SUMIFS(Data!$H:$H,Data!$C:$C,VAL!$E17,Data!$I:$I,"&gt;52",Data!$I:$I,"&lt;=56"),
IF('Sales Value'!$B$6="Product type",SUMIFS(Data!$H:$H,Data!$F:$F,VAL!$E17,Data!$I:$I,"&gt;52",Data!$I:$I,"&lt;=56"),
""))))</f>
        <v/>
      </c>
      <c r="L17" s="35" t="str">
        <f>IF($E17="","",
IF('Sales Value'!$B$6="Customer name",SUMIFS(Data!$H:$H,Data!$B:$B,VAL!$E17,Data!$I:$I,"&gt;0",Data!$I:$I,"&lt;=13"),
IF('Sales Value'!$B$6="Customer location",SUMIFS(Data!$H:$H,Data!$C:$C,VAL!$E17,Data!$I:$I,"&gt;0",Data!$I:$I,"&lt;=13"),
IF('Sales Value'!$B$6="Product type",SUMIFS(Data!$H:$H,Data!$F:$F,VAL!$E17,Data!$I:$I,"&gt;0",Data!$I:$I,"&lt;=13"),
""))))</f>
        <v/>
      </c>
      <c r="M17" s="35" t="str">
        <f>IF($E17="","",
IF('Sales Value'!$B$6="Customer name",SUMIFS(Data!$H:$H,Data!$B:$B,VAL!$E17,Data!$I:$I,"&gt;52",Data!$I:$I,"&lt;=65"),
IF('Sales Value'!$B$6="Customer location",SUMIFS(Data!$H:$H,Data!$C:$C,VAL!$E17,Data!$I:$I,"&gt;52",Data!$I:$I,"&lt;=65"),
IF('Sales Value'!$B$6="Product type",SUMIFS(Data!$H:$H,Data!$F:$F,VAL!$E17,Data!$I:$I,"&gt;52",Data!$I:$I,"&lt;=65"),
""))))</f>
        <v/>
      </c>
      <c r="O17" s="35" t="str">
        <f>IF($E17="","",
IF('Sales Value'!$B$6="Customer name",SUMIFS(Data!$H:$H,Data!$B:$B,VAL!$E17,Data!$I:$I,"&gt;0",Data!$I:$I,"&lt;=52"),
IF('Sales Value'!$B$6="Customer location",SUMIFS(Data!$H:$H,Data!$C:$C,VAL!$E17,Data!$I:$I,"&gt;0",Data!$I:$I,"&lt;=52"),
IF('Sales Value'!$B$6="Product type",SUMIFS(Data!$H:$H,Data!$F:$F,VAL!$E17,Data!$I:$I,"&gt;0",Data!$I:$I,"&lt;=52"),
""))))</f>
        <v/>
      </c>
      <c r="P17" s="35" t="str">
        <f>IF($E17="","",
IF('Sales Value'!$B$6="Customer name",SUMIFS(Data!$H:$H,Data!$B:$B,VAL!$E17,Data!$I:$I,"&gt;52",Data!$I:$I,"&lt;=104"),
IF('Sales Value'!$B$6="Customer location",SUMIFS(Data!$H:$H,Data!$C:$C,VAL!$E17,Data!$I:$I,"&gt;52",Data!$I:$I,"&lt;=104"),
IF('Sales Value'!$B$6="Product type",SUMIFS(Data!$H:$H,Data!$F:$F,VAL!$E17,Data!$I:$I,"&gt;52",Data!$I:$I,"&lt;=104"),
""))))</f>
        <v/>
      </c>
    </row>
    <row r="18" spans="1:16" x14ac:dyDescent="0.35">
      <c r="A18" s="8" t="str">
        <f>IFERROR(_xlfn.RANK.EQ(F18,$F$3:$F$150,0)+COUNTIF($F$3:F18,F18)-1,"")</f>
        <v/>
      </c>
      <c r="B18" s="8" t="str">
        <f>IFERROR(_xlfn.RANK.EQ(I18,$I$3:$I$150,0)+COUNTIF($I$3:I18,I18)-1,"")</f>
        <v/>
      </c>
      <c r="C18" s="8" t="str">
        <f>IFERROR(_xlfn.RANK.EQ(L18,$L$3:$L$150,0)+COUNTIF($L$3:L18,L18)-1,"")</f>
        <v/>
      </c>
      <c r="D18" s="8" t="str">
        <f>IFERROR(_xlfn.RANK.EQ(O18,$O$3:$O$150,0)+COUNTIF($O$3:O18,O18)-1,"")</f>
        <v/>
      </c>
      <c r="E18" t="str">
        <f xml:space="preserve">
IF('Pivot fields'!$B17="(blank)","",
IF('Sales Value'!$B$6="Customer Name",IF(NOT(OR('Pivot fields'!$B17="(blank)",'Pivot fields'!$B17="")),'Pivot fields'!$B17,""),
IF('Sales Value'!$B$6="Customer location",IF(NOT(OR('Pivot fields'!$D17="(blank)",'Pivot fields'!$D17="")),'Pivot fields'!$D17,""),
IF('Sales Value'!$B$6="Product type",IF(NOT(OR('Pivot fields'!$F17="(blank)",'Pivot fields'!$F17="")),'Pivot fields'!$F17,""),
""))))</f>
        <v/>
      </c>
      <c r="F18" s="35" t="str">
        <f>IF($E18="","",
IF('Sales Value'!$B$6="Customer name",SUMIFS(Data!$H:$H,Data!$B:$B,VAL!$E18,Data!$I:$I,1),
IF('Sales Value'!$B$6="Customer location",SUMIFS(Data!$H:$H,Data!$C:$C,VAL!$E18,Data!$I:$I,1),
IF('Sales Value'!$B$6="Product type",SUMIFS(Data!$H:$H,Data!$F:$F,VAL!$E18,Data!$I:$I,1),
""))))</f>
        <v/>
      </c>
      <c r="G18" s="35" t="str">
        <f>IF($E18="","",
IF('Sales Value'!$B$6="Customer name",SUMIFS(Data!$H:$H,Data!$B:$B,VAL!$E18,Data!$I:$I,53),
IF('Sales Value'!$B$6="Customer location",SUMIFS(Data!$H:$H,Data!$C:$C,VAL!$E18,Data!$I:$I,53),
IF('Sales Value'!$B$6="Product type",SUMIFS(Data!$H:$H,Data!$F:$F,VAL!$E18,Data!$I:$I,53),
""))))</f>
        <v/>
      </c>
      <c r="I18" s="35" t="str">
        <f>IF($E18="","",
IF('Sales Value'!$B$6="Customer name",SUMIFS(Data!$H:$H,Data!$B:$B,VAL!$E18,Data!$I:$I,"&gt;0",Data!$I:$I,"&lt;=4"),
IF('Sales Value'!$B$6="Customer location",SUMIFS(Data!$H:$H,Data!$C:$C,VAL!$E18,Data!$I:$I,"&gt;0",Data!$I:$I,"&lt;=4"),
IF('Sales Value'!$B$6="Product type",SUMIFS(Data!$H:$H,Data!$F:$F,VAL!$E18,Data!$I:$I,"&gt;0",Data!$I:$I,"&lt;=4"),
""))))</f>
        <v/>
      </c>
      <c r="J18" s="35" t="str">
        <f>IF($E18="","",
IF('Sales Value'!$B$6="Customer name",SUMIFS(Data!$H:$H,Data!$B:$B,VAL!$E18,Data!$I:$I,"&gt;52",Data!$I:$I,"&lt;=56"),
IF('Sales Value'!$B$6="Customer location",SUMIFS(Data!$H:$H,Data!$C:$C,VAL!$E18,Data!$I:$I,"&gt;52",Data!$I:$I,"&lt;=56"),
IF('Sales Value'!$B$6="Product type",SUMIFS(Data!$H:$H,Data!$F:$F,VAL!$E18,Data!$I:$I,"&gt;52",Data!$I:$I,"&lt;=56"),
""))))</f>
        <v/>
      </c>
      <c r="L18" s="35" t="str">
        <f>IF($E18="","",
IF('Sales Value'!$B$6="Customer name",SUMIFS(Data!$H:$H,Data!$B:$B,VAL!$E18,Data!$I:$I,"&gt;0",Data!$I:$I,"&lt;=13"),
IF('Sales Value'!$B$6="Customer location",SUMIFS(Data!$H:$H,Data!$C:$C,VAL!$E18,Data!$I:$I,"&gt;0",Data!$I:$I,"&lt;=13"),
IF('Sales Value'!$B$6="Product type",SUMIFS(Data!$H:$H,Data!$F:$F,VAL!$E18,Data!$I:$I,"&gt;0",Data!$I:$I,"&lt;=13"),
""))))</f>
        <v/>
      </c>
      <c r="M18" s="35" t="str">
        <f>IF($E18="","",
IF('Sales Value'!$B$6="Customer name",SUMIFS(Data!$H:$H,Data!$B:$B,VAL!$E18,Data!$I:$I,"&gt;52",Data!$I:$I,"&lt;=65"),
IF('Sales Value'!$B$6="Customer location",SUMIFS(Data!$H:$H,Data!$C:$C,VAL!$E18,Data!$I:$I,"&gt;52",Data!$I:$I,"&lt;=65"),
IF('Sales Value'!$B$6="Product type",SUMIFS(Data!$H:$H,Data!$F:$F,VAL!$E18,Data!$I:$I,"&gt;52",Data!$I:$I,"&lt;=65"),
""))))</f>
        <v/>
      </c>
      <c r="O18" s="35" t="str">
        <f>IF($E18="","",
IF('Sales Value'!$B$6="Customer name",SUMIFS(Data!$H:$H,Data!$B:$B,VAL!$E18,Data!$I:$I,"&gt;0",Data!$I:$I,"&lt;=52"),
IF('Sales Value'!$B$6="Customer location",SUMIFS(Data!$H:$H,Data!$C:$C,VAL!$E18,Data!$I:$I,"&gt;0",Data!$I:$I,"&lt;=52"),
IF('Sales Value'!$B$6="Product type",SUMIFS(Data!$H:$H,Data!$F:$F,VAL!$E18,Data!$I:$I,"&gt;0",Data!$I:$I,"&lt;=52"),
""))))</f>
        <v/>
      </c>
      <c r="P18" s="35" t="str">
        <f>IF($E18="","",
IF('Sales Value'!$B$6="Customer name",SUMIFS(Data!$H:$H,Data!$B:$B,VAL!$E18,Data!$I:$I,"&gt;52",Data!$I:$I,"&lt;=104"),
IF('Sales Value'!$B$6="Customer location",SUMIFS(Data!$H:$H,Data!$C:$C,VAL!$E18,Data!$I:$I,"&gt;52",Data!$I:$I,"&lt;=104"),
IF('Sales Value'!$B$6="Product type",SUMIFS(Data!$H:$H,Data!$F:$F,VAL!$E18,Data!$I:$I,"&gt;52",Data!$I:$I,"&lt;=104"),
""))))</f>
        <v/>
      </c>
    </row>
    <row r="19" spans="1:16" x14ac:dyDescent="0.35">
      <c r="A19" s="8" t="str">
        <f>IFERROR(_xlfn.RANK.EQ(F19,$F$3:$F$150,0)+COUNTIF($F$3:F19,F19)-1,"")</f>
        <v/>
      </c>
      <c r="B19" s="8" t="str">
        <f>IFERROR(_xlfn.RANK.EQ(I19,$I$3:$I$150,0)+COUNTIF($I$3:I19,I19)-1,"")</f>
        <v/>
      </c>
      <c r="C19" s="8" t="str">
        <f>IFERROR(_xlfn.RANK.EQ(L19,$L$3:$L$150,0)+COUNTIF($L$3:L19,L19)-1,"")</f>
        <v/>
      </c>
      <c r="D19" s="8" t="str">
        <f>IFERROR(_xlfn.RANK.EQ(O19,$O$3:$O$150,0)+COUNTIF($O$3:O19,O19)-1,"")</f>
        <v/>
      </c>
      <c r="E19" t="str">
        <f xml:space="preserve">
IF('Pivot fields'!$B18="(blank)","",
IF('Sales Value'!$B$6="Customer Name",IF(NOT(OR('Pivot fields'!$B18="(blank)",'Pivot fields'!$B18="")),'Pivot fields'!$B18,""),
IF('Sales Value'!$B$6="Customer location",IF(NOT(OR('Pivot fields'!$D18="(blank)",'Pivot fields'!$D18="")),'Pivot fields'!$D18,""),
IF('Sales Value'!$B$6="Product type",IF(NOT(OR('Pivot fields'!$F18="(blank)",'Pivot fields'!$F18="")),'Pivot fields'!$F18,""),
""))))</f>
        <v/>
      </c>
      <c r="F19" s="35" t="str">
        <f>IF($E19="","",
IF('Sales Value'!$B$6="Customer name",SUMIFS(Data!$H:$H,Data!$B:$B,VAL!$E19,Data!$I:$I,1),
IF('Sales Value'!$B$6="Customer location",SUMIFS(Data!$H:$H,Data!$C:$C,VAL!$E19,Data!$I:$I,1),
IF('Sales Value'!$B$6="Product type",SUMIFS(Data!$H:$H,Data!$F:$F,VAL!$E19,Data!$I:$I,1),
""))))</f>
        <v/>
      </c>
      <c r="G19" s="35" t="str">
        <f>IF($E19="","",
IF('Sales Value'!$B$6="Customer name",SUMIFS(Data!$H:$H,Data!$B:$B,VAL!$E19,Data!$I:$I,53),
IF('Sales Value'!$B$6="Customer location",SUMIFS(Data!$H:$H,Data!$C:$C,VAL!$E19,Data!$I:$I,53),
IF('Sales Value'!$B$6="Product type",SUMIFS(Data!$H:$H,Data!$F:$F,VAL!$E19,Data!$I:$I,53),
""))))</f>
        <v/>
      </c>
      <c r="I19" s="35" t="str">
        <f>IF($E19="","",
IF('Sales Value'!$B$6="Customer name",SUMIFS(Data!$H:$H,Data!$B:$B,VAL!$E19,Data!$I:$I,"&gt;0",Data!$I:$I,"&lt;=4"),
IF('Sales Value'!$B$6="Customer location",SUMIFS(Data!$H:$H,Data!$C:$C,VAL!$E19,Data!$I:$I,"&gt;0",Data!$I:$I,"&lt;=4"),
IF('Sales Value'!$B$6="Product type",SUMIFS(Data!$H:$H,Data!$F:$F,VAL!$E19,Data!$I:$I,"&gt;0",Data!$I:$I,"&lt;=4"),
""))))</f>
        <v/>
      </c>
      <c r="J19" s="35" t="str">
        <f>IF($E19="","",
IF('Sales Value'!$B$6="Customer name",SUMIFS(Data!$H:$H,Data!$B:$B,VAL!$E19,Data!$I:$I,"&gt;52",Data!$I:$I,"&lt;=56"),
IF('Sales Value'!$B$6="Customer location",SUMIFS(Data!$H:$H,Data!$C:$C,VAL!$E19,Data!$I:$I,"&gt;52",Data!$I:$I,"&lt;=56"),
IF('Sales Value'!$B$6="Product type",SUMIFS(Data!$H:$H,Data!$F:$F,VAL!$E19,Data!$I:$I,"&gt;52",Data!$I:$I,"&lt;=56"),
""))))</f>
        <v/>
      </c>
      <c r="L19" s="35" t="str">
        <f>IF($E19="","",
IF('Sales Value'!$B$6="Customer name",SUMIFS(Data!$H:$H,Data!$B:$B,VAL!$E19,Data!$I:$I,"&gt;0",Data!$I:$I,"&lt;=13"),
IF('Sales Value'!$B$6="Customer location",SUMIFS(Data!$H:$H,Data!$C:$C,VAL!$E19,Data!$I:$I,"&gt;0",Data!$I:$I,"&lt;=13"),
IF('Sales Value'!$B$6="Product type",SUMIFS(Data!$H:$H,Data!$F:$F,VAL!$E19,Data!$I:$I,"&gt;0",Data!$I:$I,"&lt;=13"),
""))))</f>
        <v/>
      </c>
      <c r="M19" s="35" t="str">
        <f>IF($E19="","",
IF('Sales Value'!$B$6="Customer name",SUMIFS(Data!$H:$H,Data!$B:$B,VAL!$E19,Data!$I:$I,"&gt;52",Data!$I:$I,"&lt;=65"),
IF('Sales Value'!$B$6="Customer location",SUMIFS(Data!$H:$H,Data!$C:$C,VAL!$E19,Data!$I:$I,"&gt;52",Data!$I:$I,"&lt;=65"),
IF('Sales Value'!$B$6="Product type",SUMIFS(Data!$H:$H,Data!$F:$F,VAL!$E19,Data!$I:$I,"&gt;52",Data!$I:$I,"&lt;=65"),
""))))</f>
        <v/>
      </c>
      <c r="O19" s="35" t="str">
        <f>IF($E19="","",
IF('Sales Value'!$B$6="Customer name",SUMIFS(Data!$H:$H,Data!$B:$B,VAL!$E19,Data!$I:$I,"&gt;0",Data!$I:$I,"&lt;=52"),
IF('Sales Value'!$B$6="Customer location",SUMIFS(Data!$H:$H,Data!$C:$C,VAL!$E19,Data!$I:$I,"&gt;0",Data!$I:$I,"&lt;=52"),
IF('Sales Value'!$B$6="Product type",SUMIFS(Data!$H:$H,Data!$F:$F,VAL!$E19,Data!$I:$I,"&gt;0",Data!$I:$I,"&lt;=52"),
""))))</f>
        <v/>
      </c>
      <c r="P19" s="35" t="str">
        <f>IF($E19="","",
IF('Sales Value'!$B$6="Customer name",SUMIFS(Data!$H:$H,Data!$B:$B,VAL!$E19,Data!$I:$I,"&gt;52",Data!$I:$I,"&lt;=104"),
IF('Sales Value'!$B$6="Customer location",SUMIFS(Data!$H:$H,Data!$C:$C,VAL!$E19,Data!$I:$I,"&gt;52",Data!$I:$I,"&lt;=104"),
IF('Sales Value'!$B$6="Product type",SUMIFS(Data!$H:$H,Data!$F:$F,VAL!$E19,Data!$I:$I,"&gt;52",Data!$I:$I,"&lt;=104"),
""))))</f>
        <v/>
      </c>
    </row>
    <row r="20" spans="1:16" x14ac:dyDescent="0.35">
      <c r="A20" s="8" t="str">
        <f>IFERROR(_xlfn.RANK.EQ(F20,$F$3:$F$150,0)+COUNTIF($F$3:F20,F20)-1,"")</f>
        <v/>
      </c>
      <c r="B20" s="8" t="str">
        <f>IFERROR(_xlfn.RANK.EQ(I20,$I$3:$I$150,0)+COUNTIF($I$3:I20,I20)-1,"")</f>
        <v/>
      </c>
      <c r="C20" s="8" t="str">
        <f>IFERROR(_xlfn.RANK.EQ(L20,$L$3:$L$150,0)+COUNTIF($L$3:L20,L20)-1,"")</f>
        <v/>
      </c>
      <c r="D20" s="8" t="str">
        <f>IFERROR(_xlfn.RANK.EQ(O20,$O$3:$O$150,0)+COUNTIF($O$3:O20,O20)-1,"")</f>
        <v/>
      </c>
      <c r="E20" t="str">
        <f xml:space="preserve">
IF('Pivot fields'!$B19="(blank)","",
IF('Sales Value'!$B$6="Customer Name",IF(NOT(OR('Pivot fields'!$B19="(blank)",'Pivot fields'!$B19="")),'Pivot fields'!$B19,""),
IF('Sales Value'!$B$6="Customer location",IF(NOT(OR('Pivot fields'!$D19="(blank)",'Pivot fields'!$D19="")),'Pivot fields'!$D19,""),
IF('Sales Value'!$B$6="Product type",IF(NOT(OR('Pivot fields'!$F19="(blank)",'Pivot fields'!$F19="")),'Pivot fields'!$F19,""),
""))))</f>
        <v/>
      </c>
      <c r="F20" s="35" t="str">
        <f>IF($E20="","",
IF('Sales Value'!$B$6="Customer name",SUMIFS(Data!$H:$H,Data!$B:$B,VAL!$E20,Data!$I:$I,1),
IF('Sales Value'!$B$6="Customer location",SUMIFS(Data!$H:$H,Data!$C:$C,VAL!$E20,Data!$I:$I,1),
IF('Sales Value'!$B$6="Product type",SUMIFS(Data!$H:$H,Data!$F:$F,VAL!$E20,Data!$I:$I,1),
""))))</f>
        <v/>
      </c>
      <c r="G20" s="35" t="str">
        <f>IF($E20="","",
IF('Sales Value'!$B$6="Customer name",SUMIFS(Data!$H:$H,Data!$B:$B,VAL!$E20,Data!$I:$I,53),
IF('Sales Value'!$B$6="Customer location",SUMIFS(Data!$H:$H,Data!$C:$C,VAL!$E20,Data!$I:$I,53),
IF('Sales Value'!$B$6="Product type",SUMIFS(Data!$H:$H,Data!$F:$F,VAL!$E20,Data!$I:$I,53),
""))))</f>
        <v/>
      </c>
      <c r="I20" s="35" t="str">
        <f>IF($E20="","",
IF('Sales Value'!$B$6="Customer name",SUMIFS(Data!$H:$H,Data!$B:$B,VAL!$E20,Data!$I:$I,"&gt;0",Data!$I:$I,"&lt;=4"),
IF('Sales Value'!$B$6="Customer location",SUMIFS(Data!$H:$H,Data!$C:$C,VAL!$E20,Data!$I:$I,"&gt;0",Data!$I:$I,"&lt;=4"),
IF('Sales Value'!$B$6="Product type",SUMIFS(Data!$H:$H,Data!$F:$F,VAL!$E20,Data!$I:$I,"&gt;0",Data!$I:$I,"&lt;=4"),
""))))</f>
        <v/>
      </c>
      <c r="J20" s="35" t="str">
        <f>IF($E20="","",
IF('Sales Value'!$B$6="Customer name",SUMIFS(Data!$H:$H,Data!$B:$B,VAL!$E20,Data!$I:$I,"&gt;52",Data!$I:$I,"&lt;=56"),
IF('Sales Value'!$B$6="Customer location",SUMIFS(Data!$H:$H,Data!$C:$C,VAL!$E20,Data!$I:$I,"&gt;52",Data!$I:$I,"&lt;=56"),
IF('Sales Value'!$B$6="Product type",SUMIFS(Data!$H:$H,Data!$F:$F,VAL!$E20,Data!$I:$I,"&gt;52",Data!$I:$I,"&lt;=56"),
""))))</f>
        <v/>
      </c>
      <c r="L20" s="35" t="str">
        <f>IF($E20="","",
IF('Sales Value'!$B$6="Customer name",SUMIFS(Data!$H:$H,Data!$B:$B,VAL!$E20,Data!$I:$I,"&gt;0",Data!$I:$I,"&lt;=13"),
IF('Sales Value'!$B$6="Customer location",SUMIFS(Data!$H:$H,Data!$C:$C,VAL!$E20,Data!$I:$I,"&gt;0",Data!$I:$I,"&lt;=13"),
IF('Sales Value'!$B$6="Product type",SUMIFS(Data!$H:$H,Data!$F:$F,VAL!$E20,Data!$I:$I,"&gt;0",Data!$I:$I,"&lt;=13"),
""))))</f>
        <v/>
      </c>
      <c r="M20" s="35" t="str">
        <f>IF($E20="","",
IF('Sales Value'!$B$6="Customer name",SUMIFS(Data!$H:$H,Data!$B:$B,VAL!$E20,Data!$I:$I,"&gt;52",Data!$I:$I,"&lt;=65"),
IF('Sales Value'!$B$6="Customer location",SUMIFS(Data!$H:$H,Data!$C:$C,VAL!$E20,Data!$I:$I,"&gt;52",Data!$I:$I,"&lt;=65"),
IF('Sales Value'!$B$6="Product type",SUMIFS(Data!$H:$H,Data!$F:$F,VAL!$E20,Data!$I:$I,"&gt;52",Data!$I:$I,"&lt;=65"),
""))))</f>
        <v/>
      </c>
      <c r="O20" s="35" t="str">
        <f>IF($E20="","",
IF('Sales Value'!$B$6="Customer name",SUMIFS(Data!$H:$H,Data!$B:$B,VAL!$E20,Data!$I:$I,"&gt;0",Data!$I:$I,"&lt;=52"),
IF('Sales Value'!$B$6="Customer location",SUMIFS(Data!$H:$H,Data!$C:$C,VAL!$E20,Data!$I:$I,"&gt;0",Data!$I:$I,"&lt;=52"),
IF('Sales Value'!$B$6="Product type",SUMIFS(Data!$H:$H,Data!$F:$F,VAL!$E20,Data!$I:$I,"&gt;0",Data!$I:$I,"&lt;=52"),
""))))</f>
        <v/>
      </c>
      <c r="P20" s="35" t="str">
        <f>IF($E20="","",
IF('Sales Value'!$B$6="Customer name",SUMIFS(Data!$H:$H,Data!$B:$B,VAL!$E20,Data!$I:$I,"&gt;52",Data!$I:$I,"&lt;=104"),
IF('Sales Value'!$B$6="Customer location",SUMIFS(Data!$H:$H,Data!$C:$C,VAL!$E20,Data!$I:$I,"&gt;52",Data!$I:$I,"&lt;=104"),
IF('Sales Value'!$B$6="Product type",SUMIFS(Data!$H:$H,Data!$F:$F,VAL!$E20,Data!$I:$I,"&gt;52",Data!$I:$I,"&lt;=104"),
""))))</f>
        <v/>
      </c>
    </row>
    <row r="21" spans="1:16" x14ac:dyDescent="0.35">
      <c r="A21" s="8" t="str">
        <f>IFERROR(_xlfn.RANK.EQ(F21,$F$3:$F$150,0)+COUNTIF($F$3:F21,F21)-1,"")</f>
        <v/>
      </c>
      <c r="B21" s="8" t="str">
        <f>IFERROR(_xlfn.RANK.EQ(I21,$I$3:$I$150,0)+COUNTIF($I$3:I21,I21)-1,"")</f>
        <v/>
      </c>
      <c r="C21" s="8" t="str">
        <f>IFERROR(_xlfn.RANK.EQ(L21,$L$3:$L$150,0)+COUNTIF($L$3:L21,L21)-1,"")</f>
        <v/>
      </c>
      <c r="D21" s="8" t="str">
        <f>IFERROR(_xlfn.RANK.EQ(O21,$O$3:$O$150,0)+COUNTIF($O$3:O21,O21)-1,"")</f>
        <v/>
      </c>
      <c r="E21" t="str">
        <f xml:space="preserve">
IF('Pivot fields'!$B20="(blank)","",
IF('Sales Value'!$B$6="Customer Name",IF(NOT(OR('Pivot fields'!$B20="(blank)",'Pivot fields'!$B20="")),'Pivot fields'!$B20,""),
IF('Sales Value'!$B$6="Customer location",IF(NOT(OR('Pivot fields'!$D20="(blank)",'Pivot fields'!$D20="")),'Pivot fields'!$D20,""),
IF('Sales Value'!$B$6="Product type",IF(NOT(OR('Pivot fields'!$F20="(blank)",'Pivot fields'!$F20="")),'Pivot fields'!$F20,""),
""))))</f>
        <v/>
      </c>
      <c r="F21" s="35" t="str">
        <f>IF($E21="","",
IF('Sales Value'!$B$6="Customer name",SUMIFS(Data!$H:$H,Data!$B:$B,VAL!$E21,Data!$I:$I,1),
IF('Sales Value'!$B$6="Customer location",SUMIFS(Data!$H:$H,Data!$C:$C,VAL!$E21,Data!$I:$I,1),
IF('Sales Value'!$B$6="Product type",SUMIFS(Data!$H:$H,Data!$F:$F,VAL!$E21,Data!$I:$I,1),
""))))</f>
        <v/>
      </c>
      <c r="G21" s="35" t="str">
        <f>IF($E21="","",
IF('Sales Value'!$B$6="Customer name",SUMIFS(Data!$H:$H,Data!$B:$B,VAL!$E21,Data!$I:$I,53),
IF('Sales Value'!$B$6="Customer location",SUMIFS(Data!$H:$H,Data!$C:$C,VAL!$E21,Data!$I:$I,53),
IF('Sales Value'!$B$6="Product type",SUMIFS(Data!$H:$H,Data!$F:$F,VAL!$E21,Data!$I:$I,53),
""))))</f>
        <v/>
      </c>
      <c r="I21" s="35" t="str">
        <f>IF($E21="","",
IF('Sales Value'!$B$6="Customer name",SUMIFS(Data!$H:$H,Data!$B:$B,VAL!$E21,Data!$I:$I,"&gt;0",Data!$I:$I,"&lt;=4"),
IF('Sales Value'!$B$6="Customer location",SUMIFS(Data!$H:$H,Data!$C:$C,VAL!$E21,Data!$I:$I,"&gt;0",Data!$I:$I,"&lt;=4"),
IF('Sales Value'!$B$6="Product type",SUMIFS(Data!$H:$H,Data!$F:$F,VAL!$E21,Data!$I:$I,"&gt;0",Data!$I:$I,"&lt;=4"),
""))))</f>
        <v/>
      </c>
      <c r="J21" s="35" t="str">
        <f>IF($E21="","",
IF('Sales Value'!$B$6="Customer name",SUMIFS(Data!$H:$H,Data!$B:$B,VAL!$E21,Data!$I:$I,"&gt;52",Data!$I:$I,"&lt;=56"),
IF('Sales Value'!$B$6="Customer location",SUMIFS(Data!$H:$H,Data!$C:$C,VAL!$E21,Data!$I:$I,"&gt;52",Data!$I:$I,"&lt;=56"),
IF('Sales Value'!$B$6="Product type",SUMIFS(Data!$H:$H,Data!$F:$F,VAL!$E21,Data!$I:$I,"&gt;52",Data!$I:$I,"&lt;=56"),
""))))</f>
        <v/>
      </c>
      <c r="L21" s="35" t="str">
        <f>IF($E21="","",
IF('Sales Value'!$B$6="Customer name",SUMIFS(Data!$H:$H,Data!$B:$B,VAL!$E21,Data!$I:$I,"&gt;0",Data!$I:$I,"&lt;=13"),
IF('Sales Value'!$B$6="Customer location",SUMIFS(Data!$H:$H,Data!$C:$C,VAL!$E21,Data!$I:$I,"&gt;0",Data!$I:$I,"&lt;=13"),
IF('Sales Value'!$B$6="Product type",SUMIFS(Data!$H:$H,Data!$F:$F,VAL!$E21,Data!$I:$I,"&gt;0",Data!$I:$I,"&lt;=13"),
""))))</f>
        <v/>
      </c>
      <c r="M21" s="35" t="str">
        <f>IF($E21="","",
IF('Sales Value'!$B$6="Customer name",SUMIFS(Data!$H:$H,Data!$B:$B,VAL!$E21,Data!$I:$I,"&gt;52",Data!$I:$I,"&lt;=65"),
IF('Sales Value'!$B$6="Customer location",SUMIFS(Data!$H:$H,Data!$C:$C,VAL!$E21,Data!$I:$I,"&gt;52",Data!$I:$I,"&lt;=65"),
IF('Sales Value'!$B$6="Product type",SUMIFS(Data!$H:$H,Data!$F:$F,VAL!$E21,Data!$I:$I,"&gt;52",Data!$I:$I,"&lt;=65"),
""))))</f>
        <v/>
      </c>
      <c r="O21" s="35" t="str">
        <f>IF($E21="","",
IF('Sales Value'!$B$6="Customer name",SUMIFS(Data!$H:$H,Data!$B:$B,VAL!$E21,Data!$I:$I,"&gt;0",Data!$I:$I,"&lt;=52"),
IF('Sales Value'!$B$6="Customer location",SUMIFS(Data!$H:$H,Data!$C:$C,VAL!$E21,Data!$I:$I,"&gt;0",Data!$I:$I,"&lt;=52"),
IF('Sales Value'!$B$6="Product type",SUMIFS(Data!$H:$H,Data!$F:$F,VAL!$E21,Data!$I:$I,"&gt;0",Data!$I:$I,"&lt;=52"),
""))))</f>
        <v/>
      </c>
      <c r="P21" s="35" t="str">
        <f>IF($E21="","",
IF('Sales Value'!$B$6="Customer name",SUMIFS(Data!$H:$H,Data!$B:$B,VAL!$E21,Data!$I:$I,"&gt;52",Data!$I:$I,"&lt;=104"),
IF('Sales Value'!$B$6="Customer location",SUMIFS(Data!$H:$H,Data!$C:$C,VAL!$E21,Data!$I:$I,"&gt;52",Data!$I:$I,"&lt;=104"),
IF('Sales Value'!$B$6="Product type",SUMIFS(Data!$H:$H,Data!$F:$F,VAL!$E21,Data!$I:$I,"&gt;52",Data!$I:$I,"&lt;=104"),
""))))</f>
        <v/>
      </c>
    </row>
    <row r="22" spans="1:16" x14ac:dyDescent="0.35">
      <c r="A22" s="8" t="str">
        <f>IFERROR(_xlfn.RANK.EQ(F22,$F$3:$F$150,0)+COUNTIF($F$3:F22,F22)-1,"")</f>
        <v/>
      </c>
      <c r="B22" s="8" t="str">
        <f>IFERROR(_xlfn.RANK.EQ(I22,$I$3:$I$150,0)+COUNTIF($I$3:I22,I22)-1,"")</f>
        <v/>
      </c>
      <c r="C22" s="8" t="str">
        <f>IFERROR(_xlfn.RANK.EQ(L22,$L$3:$L$150,0)+COUNTIF($L$3:L22,L22)-1,"")</f>
        <v/>
      </c>
      <c r="D22" s="8" t="str">
        <f>IFERROR(_xlfn.RANK.EQ(O22,$O$3:$O$150,0)+COUNTIF($O$3:O22,O22)-1,"")</f>
        <v/>
      </c>
      <c r="E22" t="str">
        <f xml:space="preserve">
IF('Pivot fields'!$B21="(blank)","",
IF('Sales Value'!$B$6="Customer Name",IF(NOT(OR('Pivot fields'!$B21="(blank)",'Pivot fields'!$B21="")),'Pivot fields'!$B21,""),
IF('Sales Value'!$B$6="Customer location",IF(NOT(OR('Pivot fields'!$D21="(blank)",'Pivot fields'!$D21="")),'Pivot fields'!$D21,""),
IF('Sales Value'!$B$6="Product type",IF(NOT(OR('Pivot fields'!$F21="(blank)",'Pivot fields'!$F21="")),'Pivot fields'!$F21,""),
""))))</f>
        <v/>
      </c>
      <c r="F22" s="35" t="str">
        <f>IF($E22="","",
IF('Sales Value'!$B$6="Customer name",SUMIFS(Data!$H:$H,Data!$B:$B,VAL!$E22,Data!$I:$I,1),
IF('Sales Value'!$B$6="Customer location",SUMIFS(Data!$H:$H,Data!$C:$C,VAL!$E22,Data!$I:$I,1),
IF('Sales Value'!$B$6="Product type",SUMIFS(Data!$H:$H,Data!$F:$F,VAL!$E22,Data!$I:$I,1),
""))))</f>
        <v/>
      </c>
      <c r="G22" s="35" t="str">
        <f>IF($E22="","",
IF('Sales Value'!$B$6="Customer name",SUMIFS(Data!$H:$H,Data!$B:$B,VAL!$E22,Data!$I:$I,53),
IF('Sales Value'!$B$6="Customer location",SUMIFS(Data!$H:$H,Data!$C:$C,VAL!$E22,Data!$I:$I,53),
IF('Sales Value'!$B$6="Product type",SUMIFS(Data!$H:$H,Data!$F:$F,VAL!$E22,Data!$I:$I,53),
""))))</f>
        <v/>
      </c>
      <c r="I22" s="35" t="str">
        <f>IF($E22="","",
IF('Sales Value'!$B$6="Customer name",SUMIFS(Data!$H:$H,Data!$B:$B,VAL!$E22,Data!$I:$I,"&gt;0",Data!$I:$I,"&lt;=4"),
IF('Sales Value'!$B$6="Customer location",SUMIFS(Data!$H:$H,Data!$C:$C,VAL!$E22,Data!$I:$I,"&gt;0",Data!$I:$I,"&lt;=4"),
IF('Sales Value'!$B$6="Product type",SUMIFS(Data!$H:$H,Data!$F:$F,VAL!$E22,Data!$I:$I,"&gt;0",Data!$I:$I,"&lt;=4"),
""))))</f>
        <v/>
      </c>
      <c r="J22" s="35" t="str">
        <f>IF($E22="","",
IF('Sales Value'!$B$6="Customer name",SUMIFS(Data!$H:$H,Data!$B:$B,VAL!$E22,Data!$I:$I,"&gt;52",Data!$I:$I,"&lt;=56"),
IF('Sales Value'!$B$6="Customer location",SUMIFS(Data!$H:$H,Data!$C:$C,VAL!$E22,Data!$I:$I,"&gt;52",Data!$I:$I,"&lt;=56"),
IF('Sales Value'!$B$6="Product type",SUMIFS(Data!$H:$H,Data!$F:$F,VAL!$E22,Data!$I:$I,"&gt;52",Data!$I:$I,"&lt;=56"),
""))))</f>
        <v/>
      </c>
      <c r="L22" s="35" t="str">
        <f>IF($E22="","",
IF('Sales Value'!$B$6="Customer name",SUMIFS(Data!$H:$H,Data!$B:$B,VAL!$E22,Data!$I:$I,"&gt;0",Data!$I:$I,"&lt;=13"),
IF('Sales Value'!$B$6="Customer location",SUMIFS(Data!$H:$H,Data!$C:$C,VAL!$E22,Data!$I:$I,"&gt;0",Data!$I:$I,"&lt;=13"),
IF('Sales Value'!$B$6="Product type",SUMIFS(Data!$H:$H,Data!$F:$F,VAL!$E22,Data!$I:$I,"&gt;0",Data!$I:$I,"&lt;=13"),
""))))</f>
        <v/>
      </c>
      <c r="M22" s="35" t="str">
        <f>IF($E22="","",
IF('Sales Value'!$B$6="Customer name",SUMIFS(Data!$H:$H,Data!$B:$B,VAL!$E22,Data!$I:$I,"&gt;52",Data!$I:$I,"&lt;=65"),
IF('Sales Value'!$B$6="Customer location",SUMIFS(Data!$H:$H,Data!$C:$C,VAL!$E22,Data!$I:$I,"&gt;52",Data!$I:$I,"&lt;=65"),
IF('Sales Value'!$B$6="Product type",SUMIFS(Data!$H:$H,Data!$F:$F,VAL!$E22,Data!$I:$I,"&gt;52",Data!$I:$I,"&lt;=65"),
""))))</f>
        <v/>
      </c>
      <c r="O22" s="35" t="str">
        <f>IF($E22="","",
IF('Sales Value'!$B$6="Customer name",SUMIFS(Data!$H:$H,Data!$B:$B,VAL!$E22,Data!$I:$I,"&gt;0",Data!$I:$I,"&lt;=52"),
IF('Sales Value'!$B$6="Customer location",SUMIFS(Data!$H:$H,Data!$C:$C,VAL!$E22,Data!$I:$I,"&gt;0",Data!$I:$I,"&lt;=52"),
IF('Sales Value'!$B$6="Product type",SUMIFS(Data!$H:$H,Data!$F:$F,VAL!$E22,Data!$I:$I,"&gt;0",Data!$I:$I,"&lt;=52"),
""))))</f>
        <v/>
      </c>
      <c r="P22" s="35" t="str">
        <f>IF($E22="","",
IF('Sales Value'!$B$6="Customer name",SUMIFS(Data!$H:$H,Data!$B:$B,VAL!$E22,Data!$I:$I,"&gt;52",Data!$I:$I,"&lt;=104"),
IF('Sales Value'!$B$6="Customer location",SUMIFS(Data!$H:$H,Data!$C:$C,VAL!$E22,Data!$I:$I,"&gt;52",Data!$I:$I,"&lt;=104"),
IF('Sales Value'!$B$6="Product type",SUMIFS(Data!$H:$H,Data!$F:$F,VAL!$E22,Data!$I:$I,"&gt;52",Data!$I:$I,"&lt;=104"),
""))))</f>
        <v/>
      </c>
    </row>
    <row r="23" spans="1:16" x14ac:dyDescent="0.35">
      <c r="A23" s="8" t="str">
        <f>IFERROR(_xlfn.RANK.EQ(F23,$F$3:$F$150,0)+COUNTIF($F$3:F23,F23)-1,"")</f>
        <v/>
      </c>
      <c r="B23" s="8" t="str">
        <f>IFERROR(_xlfn.RANK.EQ(I23,$I$3:$I$150,0)+COUNTIF($I$3:I23,I23)-1,"")</f>
        <v/>
      </c>
      <c r="C23" s="8" t="str">
        <f>IFERROR(_xlfn.RANK.EQ(L23,$L$3:$L$150,0)+COUNTIF($L$3:L23,L23)-1,"")</f>
        <v/>
      </c>
      <c r="D23" s="8" t="str">
        <f>IFERROR(_xlfn.RANK.EQ(O23,$O$3:$O$150,0)+COUNTIF($O$3:O23,O23)-1,"")</f>
        <v/>
      </c>
      <c r="E23" t="str">
        <f xml:space="preserve">
IF('Pivot fields'!$B22="(blank)","",
IF('Sales Value'!$B$6="Customer Name",IF(NOT(OR('Pivot fields'!$B22="(blank)",'Pivot fields'!$B22="")),'Pivot fields'!$B22,""),
IF('Sales Value'!$B$6="Customer location",IF(NOT(OR('Pivot fields'!$D22="(blank)",'Pivot fields'!$D22="")),'Pivot fields'!$D22,""),
IF('Sales Value'!$B$6="Product type",IF(NOT(OR('Pivot fields'!$F22="(blank)",'Pivot fields'!$F22="")),'Pivot fields'!$F22,""),
""))))</f>
        <v/>
      </c>
      <c r="F23" s="35" t="str">
        <f>IF($E23="","",
IF('Sales Value'!$B$6="Customer name",SUMIFS(Data!$H:$H,Data!$B:$B,VAL!$E23,Data!$I:$I,1),
IF('Sales Value'!$B$6="Customer location",SUMIFS(Data!$H:$H,Data!$C:$C,VAL!$E23,Data!$I:$I,1),
IF('Sales Value'!$B$6="Product type",SUMIFS(Data!$H:$H,Data!$F:$F,VAL!$E23,Data!$I:$I,1),
""))))</f>
        <v/>
      </c>
      <c r="G23" s="35" t="str">
        <f>IF($E23="","",
IF('Sales Value'!$B$6="Customer name",SUMIFS(Data!$H:$H,Data!$B:$B,VAL!$E23,Data!$I:$I,53),
IF('Sales Value'!$B$6="Customer location",SUMIFS(Data!$H:$H,Data!$C:$C,VAL!$E23,Data!$I:$I,53),
IF('Sales Value'!$B$6="Product type",SUMIFS(Data!$H:$H,Data!$F:$F,VAL!$E23,Data!$I:$I,53),
""))))</f>
        <v/>
      </c>
      <c r="I23" s="35" t="str">
        <f>IF($E23="","",
IF('Sales Value'!$B$6="Customer name",SUMIFS(Data!$H:$H,Data!$B:$B,VAL!$E23,Data!$I:$I,"&gt;0",Data!$I:$I,"&lt;=4"),
IF('Sales Value'!$B$6="Customer location",SUMIFS(Data!$H:$H,Data!$C:$C,VAL!$E23,Data!$I:$I,"&gt;0",Data!$I:$I,"&lt;=4"),
IF('Sales Value'!$B$6="Product type",SUMIFS(Data!$H:$H,Data!$F:$F,VAL!$E23,Data!$I:$I,"&gt;0",Data!$I:$I,"&lt;=4"),
""))))</f>
        <v/>
      </c>
      <c r="J23" s="35" t="str">
        <f>IF($E23="","",
IF('Sales Value'!$B$6="Customer name",SUMIFS(Data!$H:$H,Data!$B:$B,VAL!$E23,Data!$I:$I,"&gt;52",Data!$I:$I,"&lt;=56"),
IF('Sales Value'!$B$6="Customer location",SUMIFS(Data!$H:$H,Data!$C:$C,VAL!$E23,Data!$I:$I,"&gt;52",Data!$I:$I,"&lt;=56"),
IF('Sales Value'!$B$6="Product type",SUMIFS(Data!$H:$H,Data!$F:$F,VAL!$E23,Data!$I:$I,"&gt;52",Data!$I:$I,"&lt;=56"),
""))))</f>
        <v/>
      </c>
      <c r="L23" s="35" t="str">
        <f>IF($E23="","",
IF('Sales Value'!$B$6="Customer name",SUMIFS(Data!$H:$H,Data!$B:$B,VAL!$E23,Data!$I:$I,"&gt;0",Data!$I:$I,"&lt;=13"),
IF('Sales Value'!$B$6="Customer location",SUMIFS(Data!$H:$H,Data!$C:$C,VAL!$E23,Data!$I:$I,"&gt;0",Data!$I:$I,"&lt;=13"),
IF('Sales Value'!$B$6="Product type",SUMIFS(Data!$H:$H,Data!$F:$F,VAL!$E23,Data!$I:$I,"&gt;0",Data!$I:$I,"&lt;=13"),
""))))</f>
        <v/>
      </c>
      <c r="M23" s="35" t="str">
        <f>IF($E23="","",
IF('Sales Value'!$B$6="Customer name",SUMIFS(Data!$H:$H,Data!$B:$B,VAL!$E23,Data!$I:$I,"&gt;52",Data!$I:$I,"&lt;=65"),
IF('Sales Value'!$B$6="Customer location",SUMIFS(Data!$H:$H,Data!$C:$C,VAL!$E23,Data!$I:$I,"&gt;52",Data!$I:$I,"&lt;=65"),
IF('Sales Value'!$B$6="Product type",SUMIFS(Data!$H:$H,Data!$F:$F,VAL!$E23,Data!$I:$I,"&gt;52",Data!$I:$I,"&lt;=65"),
""))))</f>
        <v/>
      </c>
      <c r="O23" s="35" t="str">
        <f>IF($E23="","",
IF('Sales Value'!$B$6="Customer name",SUMIFS(Data!$H:$H,Data!$B:$B,VAL!$E23,Data!$I:$I,"&gt;0",Data!$I:$I,"&lt;=52"),
IF('Sales Value'!$B$6="Customer location",SUMIFS(Data!$H:$H,Data!$C:$C,VAL!$E23,Data!$I:$I,"&gt;0",Data!$I:$I,"&lt;=52"),
IF('Sales Value'!$B$6="Product type",SUMIFS(Data!$H:$H,Data!$F:$F,VAL!$E23,Data!$I:$I,"&gt;0",Data!$I:$I,"&lt;=52"),
""))))</f>
        <v/>
      </c>
      <c r="P23" s="35" t="str">
        <f>IF($E23="","",
IF('Sales Value'!$B$6="Customer name",SUMIFS(Data!$H:$H,Data!$B:$B,VAL!$E23,Data!$I:$I,"&gt;52",Data!$I:$I,"&lt;=104"),
IF('Sales Value'!$B$6="Customer location",SUMIFS(Data!$H:$H,Data!$C:$C,VAL!$E23,Data!$I:$I,"&gt;52",Data!$I:$I,"&lt;=104"),
IF('Sales Value'!$B$6="Product type",SUMIFS(Data!$H:$H,Data!$F:$F,VAL!$E23,Data!$I:$I,"&gt;52",Data!$I:$I,"&lt;=104"),
""))))</f>
        <v/>
      </c>
    </row>
    <row r="24" spans="1:16" x14ac:dyDescent="0.35">
      <c r="A24" s="8" t="str">
        <f>IFERROR(_xlfn.RANK.EQ(F24,$F$3:$F$150,0)+COUNTIF($F$3:F24,F24)-1,"")</f>
        <v/>
      </c>
      <c r="B24" s="8" t="str">
        <f>IFERROR(_xlfn.RANK.EQ(I24,$I$3:$I$150,0)+COUNTIF($I$3:I24,I24)-1,"")</f>
        <v/>
      </c>
      <c r="C24" s="8" t="str">
        <f>IFERROR(_xlfn.RANK.EQ(L24,$L$3:$L$150,0)+COUNTIF($L$3:L24,L24)-1,"")</f>
        <v/>
      </c>
      <c r="D24" s="8" t="str">
        <f>IFERROR(_xlfn.RANK.EQ(O24,$O$3:$O$150,0)+COUNTIF($O$3:O24,O24)-1,"")</f>
        <v/>
      </c>
      <c r="E24" t="str">
        <f xml:space="preserve">
IF('Pivot fields'!$B23="(blank)","",
IF('Sales Value'!$B$6="Customer Name",IF(NOT(OR('Pivot fields'!$B23="(blank)",'Pivot fields'!$B23="")),'Pivot fields'!$B23,""),
IF('Sales Value'!$B$6="Customer location",IF(NOT(OR('Pivot fields'!$D23="(blank)",'Pivot fields'!$D23="")),'Pivot fields'!$D23,""),
IF('Sales Value'!$B$6="Product type",IF(NOT(OR('Pivot fields'!$F23="(blank)",'Pivot fields'!$F23="")),'Pivot fields'!$F23,""),
""))))</f>
        <v/>
      </c>
      <c r="F24" s="35" t="str">
        <f>IF($E24="","",
IF('Sales Value'!$B$6="Customer name",SUMIFS(Data!$H:$H,Data!$B:$B,VAL!$E24,Data!$I:$I,1),
IF('Sales Value'!$B$6="Customer location",SUMIFS(Data!$H:$H,Data!$C:$C,VAL!$E24,Data!$I:$I,1),
IF('Sales Value'!$B$6="Product type",SUMIFS(Data!$H:$H,Data!$F:$F,VAL!$E24,Data!$I:$I,1),
""))))</f>
        <v/>
      </c>
      <c r="G24" s="35" t="str">
        <f>IF($E24="","",
IF('Sales Value'!$B$6="Customer name",SUMIFS(Data!$H:$H,Data!$B:$B,VAL!$E24,Data!$I:$I,53),
IF('Sales Value'!$B$6="Customer location",SUMIFS(Data!$H:$H,Data!$C:$C,VAL!$E24,Data!$I:$I,53),
IF('Sales Value'!$B$6="Product type",SUMIFS(Data!$H:$H,Data!$F:$F,VAL!$E24,Data!$I:$I,53),
""))))</f>
        <v/>
      </c>
      <c r="I24" s="35" t="str">
        <f>IF($E24="","",
IF('Sales Value'!$B$6="Customer name",SUMIFS(Data!$H:$H,Data!$B:$B,VAL!$E24,Data!$I:$I,"&gt;0",Data!$I:$I,"&lt;=4"),
IF('Sales Value'!$B$6="Customer location",SUMIFS(Data!$H:$H,Data!$C:$C,VAL!$E24,Data!$I:$I,"&gt;0",Data!$I:$I,"&lt;=4"),
IF('Sales Value'!$B$6="Product type",SUMIFS(Data!$H:$H,Data!$F:$F,VAL!$E24,Data!$I:$I,"&gt;0",Data!$I:$I,"&lt;=4"),
""))))</f>
        <v/>
      </c>
      <c r="J24" s="35" t="str">
        <f>IF($E24="","",
IF('Sales Value'!$B$6="Customer name",SUMIFS(Data!$H:$H,Data!$B:$B,VAL!$E24,Data!$I:$I,"&gt;52",Data!$I:$I,"&lt;=56"),
IF('Sales Value'!$B$6="Customer location",SUMIFS(Data!$H:$H,Data!$C:$C,VAL!$E24,Data!$I:$I,"&gt;52",Data!$I:$I,"&lt;=56"),
IF('Sales Value'!$B$6="Product type",SUMIFS(Data!$H:$H,Data!$F:$F,VAL!$E24,Data!$I:$I,"&gt;52",Data!$I:$I,"&lt;=56"),
""))))</f>
        <v/>
      </c>
      <c r="L24" s="35" t="str">
        <f>IF($E24="","",
IF('Sales Value'!$B$6="Customer name",SUMIFS(Data!$H:$H,Data!$B:$B,VAL!$E24,Data!$I:$I,"&gt;0",Data!$I:$I,"&lt;=13"),
IF('Sales Value'!$B$6="Customer location",SUMIFS(Data!$H:$H,Data!$C:$C,VAL!$E24,Data!$I:$I,"&gt;0",Data!$I:$I,"&lt;=13"),
IF('Sales Value'!$B$6="Product type",SUMIFS(Data!$H:$H,Data!$F:$F,VAL!$E24,Data!$I:$I,"&gt;0",Data!$I:$I,"&lt;=13"),
""))))</f>
        <v/>
      </c>
      <c r="M24" s="35" t="str">
        <f>IF($E24="","",
IF('Sales Value'!$B$6="Customer name",SUMIFS(Data!$H:$H,Data!$B:$B,VAL!$E24,Data!$I:$I,"&gt;52",Data!$I:$I,"&lt;=65"),
IF('Sales Value'!$B$6="Customer location",SUMIFS(Data!$H:$H,Data!$C:$C,VAL!$E24,Data!$I:$I,"&gt;52",Data!$I:$I,"&lt;=65"),
IF('Sales Value'!$B$6="Product type",SUMIFS(Data!$H:$H,Data!$F:$F,VAL!$E24,Data!$I:$I,"&gt;52",Data!$I:$I,"&lt;=65"),
""))))</f>
        <v/>
      </c>
      <c r="O24" s="35" t="str">
        <f>IF($E24="","",
IF('Sales Value'!$B$6="Customer name",SUMIFS(Data!$H:$H,Data!$B:$B,VAL!$E24,Data!$I:$I,"&gt;0",Data!$I:$I,"&lt;=52"),
IF('Sales Value'!$B$6="Customer location",SUMIFS(Data!$H:$H,Data!$C:$C,VAL!$E24,Data!$I:$I,"&gt;0",Data!$I:$I,"&lt;=52"),
IF('Sales Value'!$B$6="Product type",SUMIFS(Data!$H:$H,Data!$F:$F,VAL!$E24,Data!$I:$I,"&gt;0",Data!$I:$I,"&lt;=52"),
""))))</f>
        <v/>
      </c>
      <c r="P24" s="35" t="str">
        <f>IF($E24="","",
IF('Sales Value'!$B$6="Customer name",SUMIFS(Data!$H:$H,Data!$B:$B,VAL!$E24,Data!$I:$I,"&gt;52",Data!$I:$I,"&lt;=104"),
IF('Sales Value'!$B$6="Customer location",SUMIFS(Data!$H:$H,Data!$C:$C,VAL!$E24,Data!$I:$I,"&gt;52",Data!$I:$I,"&lt;=104"),
IF('Sales Value'!$B$6="Product type",SUMIFS(Data!$H:$H,Data!$F:$F,VAL!$E24,Data!$I:$I,"&gt;52",Data!$I:$I,"&lt;=104"),
""))))</f>
        <v/>
      </c>
    </row>
    <row r="25" spans="1:16" x14ac:dyDescent="0.35">
      <c r="A25" s="8" t="str">
        <f>IFERROR(_xlfn.RANK.EQ(F25,$F$3:$F$150,0)+COUNTIF($F$3:F25,F25)-1,"")</f>
        <v/>
      </c>
      <c r="B25" s="8" t="str">
        <f>IFERROR(_xlfn.RANK.EQ(I25,$I$3:$I$150,0)+COUNTIF($I$3:I25,I25)-1,"")</f>
        <v/>
      </c>
      <c r="C25" s="8" t="str">
        <f>IFERROR(_xlfn.RANK.EQ(L25,$L$3:$L$150,0)+COUNTIF($L$3:L25,L25)-1,"")</f>
        <v/>
      </c>
      <c r="D25" s="8" t="str">
        <f>IFERROR(_xlfn.RANK.EQ(O25,$O$3:$O$150,0)+COUNTIF($O$3:O25,O25)-1,"")</f>
        <v/>
      </c>
      <c r="E25" t="str">
        <f xml:space="preserve">
IF('Pivot fields'!$B24="(blank)","",
IF('Sales Value'!$B$6="Customer Name",IF(NOT(OR('Pivot fields'!$B24="(blank)",'Pivot fields'!$B24="")),'Pivot fields'!$B24,""),
IF('Sales Value'!$B$6="Customer location",IF(NOT(OR('Pivot fields'!$D24="(blank)",'Pivot fields'!$D24="")),'Pivot fields'!$D24,""),
IF('Sales Value'!$B$6="Product type",IF(NOT(OR('Pivot fields'!$F24="(blank)",'Pivot fields'!$F24="")),'Pivot fields'!$F24,""),
""))))</f>
        <v/>
      </c>
      <c r="F25" s="35" t="str">
        <f>IF($E25="","",
IF('Sales Value'!$B$6="Customer name",SUMIFS(Data!$H:$H,Data!$B:$B,VAL!$E25,Data!$I:$I,1),
IF('Sales Value'!$B$6="Customer location",SUMIFS(Data!$H:$H,Data!$C:$C,VAL!$E25,Data!$I:$I,1),
IF('Sales Value'!$B$6="Product type",SUMIFS(Data!$H:$H,Data!$F:$F,VAL!$E25,Data!$I:$I,1),
""))))</f>
        <v/>
      </c>
      <c r="G25" s="35" t="str">
        <f>IF($E25="","",
IF('Sales Value'!$B$6="Customer name",SUMIFS(Data!$H:$H,Data!$B:$B,VAL!$E25,Data!$I:$I,53),
IF('Sales Value'!$B$6="Customer location",SUMIFS(Data!$H:$H,Data!$C:$C,VAL!$E25,Data!$I:$I,53),
IF('Sales Value'!$B$6="Product type",SUMIFS(Data!$H:$H,Data!$F:$F,VAL!$E25,Data!$I:$I,53),
""))))</f>
        <v/>
      </c>
      <c r="I25" s="35" t="str">
        <f>IF($E25="","",
IF('Sales Value'!$B$6="Customer name",SUMIFS(Data!$H:$H,Data!$B:$B,VAL!$E25,Data!$I:$I,"&gt;0",Data!$I:$I,"&lt;=4"),
IF('Sales Value'!$B$6="Customer location",SUMIFS(Data!$H:$H,Data!$C:$C,VAL!$E25,Data!$I:$I,"&gt;0",Data!$I:$I,"&lt;=4"),
IF('Sales Value'!$B$6="Product type",SUMIFS(Data!$H:$H,Data!$F:$F,VAL!$E25,Data!$I:$I,"&gt;0",Data!$I:$I,"&lt;=4"),
""))))</f>
        <v/>
      </c>
      <c r="J25" s="35" t="str">
        <f>IF($E25="","",
IF('Sales Value'!$B$6="Customer name",SUMIFS(Data!$H:$H,Data!$B:$B,VAL!$E25,Data!$I:$I,"&gt;52",Data!$I:$I,"&lt;=56"),
IF('Sales Value'!$B$6="Customer location",SUMIFS(Data!$H:$H,Data!$C:$C,VAL!$E25,Data!$I:$I,"&gt;52",Data!$I:$I,"&lt;=56"),
IF('Sales Value'!$B$6="Product type",SUMIFS(Data!$H:$H,Data!$F:$F,VAL!$E25,Data!$I:$I,"&gt;52",Data!$I:$I,"&lt;=56"),
""))))</f>
        <v/>
      </c>
      <c r="L25" s="35" t="str">
        <f>IF($E25="","",
IF('Sales Value'!$B$6="Customer name",SUMIFS(Data!$H:$H,Data!$B:$B,VAL!$E25,Data!$I:$I,"&gt;0",Data!$I:$I,"&lt;=13"),
IF('Sales Value'!$B$6="Customer location",SUMIFS(Data!$H:$H,Data!$C:$C,VAL!$E25,Data!$I:$I,"&gt;0",Data!$I:$I,"&lt;=13"),
IF('Sales Value'!$B$6="Product type",SUMIFS(Data!$H:$H,Data!$F:$F,VAL!$E25,Data!$I:$I,"&gt;0",Data!$I:$I,"&lt;=13"),
""))))</f>
        <v/>
      </c>
      <c r="M25" s="35" t="str">
        <f>IF($E25="","",
IF('Sales Value'!$B$6="Customer name",SUMIFS(Data!$H:$H,Data!$B:$B,VAL!$E25,Data!$I:$I,"&gt;52",Data!$I:$I,"&lt;=65"),
IF('Sales Value'!$B$6="Customer location",SUMIFS(Data!$H:$H,Data!$C:$C,VAL!$E25,Data!$I:$I,"&gt;52",Data!$I:$I,"&lt;=65"),
IF('Sales Value'!$B$6="Product type",SUMIFS(Data!$H:$H,Data!$F:$F,VAL!$E25,Data!$I:$I,"&gt;52",Data!$I:$I,"&lt;=65"),
""))))</f>
        <v/>
      </c>
      <c r="O25" s="35" t="str">
        <f>IF($E25="","",
IF('Sales Value'!$B$6="Customer name",SUMIFS(Data!$H:$H,Data!$B:$B,VAL!$E25,Data!$I:$I,"&gt;0",Data!$I:$I,"&lt;=52"),
IF('Sales Value'!$B$6="Customer location",SUMIFS(Data!$H:$H,Data!$C:$C,VAL!$E25,Data!$I:$I,"&gt;0",Data!$I:$I,"&lt;=52"),
IF('Sales Value'!$B$6="Product type",SUMIFS(Data!$H:$H,Data!$F:$F,VAL!$E25,Data!$I:$I,"&gt;0",Data!$I:$I,"&lt;=52"),
""))))</f>
        <v/>
      </c>
      <c r="P25" s="35" t="str">
        <f>IF($E25="","",
IF('Sales Value'!$B$6="Customer name",SUMIFS(Data!$H:$H,Data!$B:$B,VAL!$E25,Data!$I:$I,"&gt;52",Data!$I:$I,"&lt;=104"),
IF('Sales Value'!$B$6="Customer location",SUMIFS(Data!$H:$H,Data!$C:$C,VAL!$E25,Data!$I:$I,"&gt;52",Data!$I:$I,"&lt;=104"),
IF('Sales Value'!$B$6="Product type",SUMIFS(Data!$H:$H,Data!$F:$F,VAL!$E25,Data!$I:$I,"&gt;52",Data!$I:$I,"&lt;=104"),
""))))</f>
        <v/>
      </c>
    </row>
    <row r="26" spans="1:16" x14ac:dyDescent="0.35">
      <c r="A26" s="8" t="str">
        <f>IFERROR(_xlfn.RANK.EQ(F26,$F$3:$F$150,0)+COUNTIF($F$3:F26,F26)-1,"")</f>
        <v/>
      </c>
      <c r="B26" s="8" t="str">
        <f>IFERROR(_xlfn.RANK.EQ(I26,$I$3:$I$150,0)+COUNTIF($I$3:I26,I26)-1,"")</f>
        <v/>
      </c>
      <c r="C26" s="8" t="str">
        <f>IFERROR(_xlfn.RANK.EQ(L26,$L$3:$L$150,0)+COUNTIF($L$3:L26,L26)-1,"")</f>
        <v/>
      </c>
      <c r="D26" s="8" t="str">
        <f>IFERROR(_xlfn.RANK.EQ(O26,$O$3:$O$150,0)+COUNTIF($O$3:O26,O26)-1,"")</f>
        <v/>
      </c>
      <c r="E26" t="str">
        <f xml:space="preserve">
IF('Pivot fields'!$B25="(blank)","",
IF('Sales Value'!$B$6="Customer Name",IF(NOT(OR('Pivot fields'!$B25="(blank)",'Pivot fields'!$B25="")),'Pivot fields'!$B25,""),
IF('Sales Value'!$B$6="Customer location",IF(NOT(OR('Pivot fields'!$D25="(blank)",'Pivot fields'!$D25="")),'Pivot fields'!$D25,""),
IF('Sales Value'!$B$6="Product type",IF(NOT(OR('Pivot fields'!$F25="(blank)",'Pivot fields'!$F25="")),'Pivot fields'!$F25,""),
""))))</f>
        <v/>
      </c>
      <c r="F26" s="35" t="str">
        <f>IF($E26="","",
IF('Sales Value'!$B$6="Customer name",SUMIFS(Data!$H:$H,Data!$B:$B,VAL!$E26,Data!$I:$I,1),
IF('Sales Value'!$B$6="Customer location",SUMIFS(Data!$H:$H,Data!$C:$C,VAL!$E26,Data!$I:$I,1),
IF('Sales Value'!$B$6="Product type",SUMIFS(Data!$H:$H,Data!$F:$F,VAL!$E26,Data!$I:$I,1),
""))))</f>
        <v/>
      </c>
      <c r="G26" s="35" t="str">
        <f>IF($E26="","",
IF('Sales Value'!$B$6="Customer name",SUMIFS(Data!$H:$H,Data!$B:$B,VAL!$E26,Data!$I:$I,53),
IF('Sales Value'!$B$6="Customer location",SUMIFS(Data!$H:$H,Data!$C:$C,VAL!$E26,Data!$I:$I,53),
IF('Sales Value'!$B$6="Product type",SUMIFS(Data!$H:$H,Data!$F:$F,VAL!$E26,Data!$I:$I,53),
""))))</f>
        <v/>
      </c>
      <c r="I26" s="35" t="str">
        <f>IF($E26="","",
IF('Sales Value'!$B$6="Customer name",SUMIFS(Data!$H:$H,Data!$B:$B,VAL!$E26,Data!$I:$I,"&gt;0",Data!$I:$I,"&lt;=4"),
IF('Sales Value'!$B$6="Customer location",SUMIFS(Data!$H:$H,Data!$C:$C,VAL!$E26,Data!$I:$I,"&gt;0",Data!$I:$I,"&lt;=4"),
IF('Sales Value'!$B$6="Product type",SUMIFS(Data!$H:$H,Data!$F:$F,VAL!$E26,Data!$I:$I,"&gt;0",Data!$I:$I,"&lt;=4"),
""))))</f>
        <v/>
      </c>
      <c r="J26" s="35" t="str">
        <f>IF($E26="","",
IF('Sales Value'!$B$6="Customer name",SUMIFS(Data!$H:$H,Data!$B:$B,VAL!$E26,Data!$I:$I,"&gt;52",Data!$I:$I,"&lt;=56"),
IF('Sales Value'!$B$6="Customer location",SUMIFS(Data!$H:$H,Data!$C:$C,VAL!$E26,Data!$I:$I,"&gt;52",Data!$I:$I,"&lt;=56"),
IF('Sales Value'!$B$6="Product type",SUMIFS(Data!$H:$H,Data!$F:$F,VAL!$E26,Data!$I:$I,"&gt;52",Data!$I:$I,"&lt;=56"),
""))))</f>
        <v/>
      </c>
      <c r="L26" s="35" t="str">
        <f>IF($E26="","",
IF('Sales Value'!$B$6="Customer name",SUMIFS(Data!$H:$H,Data!$B:$B,VAL!$E26,Data!$I:$I,"&gt;0",Data!$I:$I,"&lt;=13"),
IF('Sales Value'!$B$6="Customer location",SUMIFS(Data!$H:$H,Data!$C:$C,VAL!$E26,Data!$I:$I,"&gt;0",Data!$I:$I,"&lt;=13"),
IF('Sales Value'!$B$6="Product type",SUMIFS(Data!$H:$H,Data!$F:$F,VAL!$E26,Data!$I:$I,"&gt;0",Data!$I:$I,"&lt;=13"),
""))))</f>
        <v/>
      </c>
      <c r="M26" s="35" t="str">
        <f>IF($E26="","",
IF('Sales Value'!$B$6="Customer name",SUMIFS(Data!$H:$H,Data!$B:$B,VAL!$E26,Data!$I:$I,"&gt;52",Data!$I:$I,"&lt;=65"),
IF('Sales Value'!$B$6="Customer location",SUMIFS(Data!$H:$H,Data!$C:$C,VAL!$E26,Data!$I:$I,"&gt;52",Data!$I:$I,"&lt;=65"),
IF('Sales Value'!$B$6="Product type",SUMIFS(Data!$H:$H,Data!$F:$F,VAL!$E26,Data!$I:$I,"&gt;52",Data!$I:$I,"&lt;=65"),
""))))</f>
        <v/>
      </c>
      <c r="O26" s="35" t="str">
        <f>IF($E26="","",
IF('Sales Value'!$B$6="Customer name",SUMIFS(Data!$H:$H,Data!$B:$B,VAL!$E26,Data!$I:$I,"&gt;0",Data!$I:$I,"&lt;=52"),
IF('Sales Value'!$B$6="Customer location",SUMIFS(Data!$H:$H,Data!$C:$C,VAL!$E26,Data!$I:$I,"&gt;0",Data!$I:$I,"&lt;=52"),
IF('Sales Value'!$B$6="Product type",SUMIFS(Data!$H:$H,Data!$F:$F,VAL!$E26,Data!$I:$I,"&gt;0",Data!$I:$I,"&lt;=52"),
""))))</f>
        <v/>
      </c>
      <c r="P26" s="35" t="str">
        <f>IF($E26="","",
IF('Sales Value'!$B$6="Customer name",SUMIFS(Data!$H:$H,Data!$B:$B,VAL!$E26,Data!$I:$I,"&gt;52",Data!$I:$I,"&lt;=104"),
IF('Sales Value'!$B$6="Customer location",SUMIFS(Data!$H:$H,Data!$C:$C,VAL!$E26,Data!$I:$I,"&gt;52",Data!$I:$I,"&lt;=104"),
IF('Sales Value'!$B$6="Product type",SUMIFS(Data!$H:$H,Data!$F:$F,VAL!$E26,Data!$I:$I,"&gt;52",Data!$I:$I,"&lt;=104"),
""))))</f>
        <v/>
      </c>
    </row>
    <row r="27" spans="1:16" x14ac:dyDescent="0.35">
      <c r="A27" s="8" t="str">
        <f>IFERROR(_xlfn.RANK.EQ(F27,$F$3:$F$150,0)+COUNTIF($F$3:F27,F27)-1,"")</f>
        <v/>
      </c>
      <c r="B27" s="8" t="str">
        <f>IFERROR(_xlfn.RANK.EQ(I27,$I$3:$I$150,0)+COUNTIF($I$3:I27,I27)-1,"")</f>
        <v/>
      </c>
      <c r="C27" s="8" t="str">
        <f>IFERROR(_xlfn.RANK.EQ(L27,$L$3:$L$150,0)+COUNTIF($L$3:L27,L27)-1,"")</f>
        <v/>
      </c>
      <c r="D27" s="8" t="str">
        <f>IFERROR(_xlfn.RANK.EQ(O27,$O$3:$O$150,0)+COUNTIF($O$3:O27,O27)-1,"")</f>
        <v/>
      </c>
      <c r="E27" t="str">
        <f xml:space="preserve">
IF('Pivot fields'!$B26="(blank)","",
IF('Sales Value'!$B$6="Customer Name",IF(NOT(OR('Pivot fields'!$B26="(blank)",'Pivot fields'!$B26="")),'Pivot fields'!$B26,""),
IF('Sales Value'!$B$6="Customer location",IF(NOT(OR('Pivot fields'!$D26="(blank)",'Pivot fields'!$D26="")),'Pivot fields'!$D26,""),
IF('Sales Value'!$B$6="Product type",IF(NOT(OR('Pivot fields'!$F26="(blank)",'Pivot fields'!$F26="")),'Pivot fields'!$F26,""),
""))))</f>
        <v/>
      </c>
      <c r="F27" s="35" t="str">
        <f>IF($E27="","",
IF('Sales Value'!$B$6="Customer name",SUMIFS(Data!$H:$H,Data!$B:$B,VAL!$E27,Data!$I:$I,1),
IF('Sales Value'!$B$6="Customer location",SUMIFS(Data!$H:$H,Data!$C:$C,VAL!$E27,Data!$I:$I,1),
IF('Sales Value'!$B$6="Product type",SUMIFS(Data!$H:$H,Data!$F:$F,VAL!$E27,Data!$I:$I,1),
""))))</f>
        <v/>
      </c>
      <c r="G27" s="35" t="str">
        <f>IF($E27="","",
IF('Sales Value'!$B$6="Customer name",SUMIFS(Data!$H:$H,Data!$B:$B,VAL!$E27,Data!$I:$I,53),
IF('Sales Value'!$B$6="Customer location",SUMIFS(Data!$H:$H,Data!$C:$C,VAL!$E27,Data!$I:$I,53),
IF('Sales Value'!$B$6="Product type",SUMIFS(Data!$H:$H,Data!$F:$F,VAL!$E27,Data!$I:$I,53),
""))))</f>
        <v/>
      </c>
      <c r="I27" s="35" t="str">
        <f>IF($E27="","",
IF('Sales Value'!$B$6="Customer name",SUMIFS(Data!$H:$H,Data!$B:$B,VAL!$E27,Data!$I:$I,"&gt;0",Data!$I:$I,"&lt;=4"),
IF('Sales Value'!$B$6="Customer location",SUMIFS(Data!$H:$H,Data!$C:$C,VAL!$E27,Data!$I:$I,"&gt;0",Data!$I:$I,"&lt;=4"),
IF('Sales Value'!$B$6="Product type",SUMIFS(Data!$H:$H,Data!$F:$F,VAL!$E27,Data!$I:$I,"&gt;0",Data!$I:$I,"&lt;=4"),
""))))</f>
        <v/>
      </c>
      <c r="J27" s="35" t="str">
        <f>IF($E27="","",
IF('Sales Value'!$B$6="Customer name",SUMIFS(Data!$H:$H,Data!$B:$B,VAL!$E27,Data!$I:$I,"&gt;52",Data!$I:$I,"&lt;=56"),
IF('Sales Value'!$B$6="Customer location",SUMIFS(Data!$H:$H,Data!$C:$C,VAL!$E27,Data!$I:$I,"&gt;52",Data!$I:$I,"&lt;=56"),
IF('Sales Value'!$B$6="Product type",SUMIFS(Data!$H:$H,Data!$F:$F,VAL!$E27,Data!$I:$I,"&gt;52",Data!$I:$I,"&lt;=56"),
""))))</f>
        <v/>
      </c>
      <c r="L27" s="35" t="str">
        <f>IF($E27="","",
IF('Sales Value'!$B$6="Customer name",SUMIFS(Data!$H:$H,Data!$B:$B,VAL!$E27,Data!$I:$I,"&gt;0",Data!$I:$I,"&lt;=13"),
IF('Sales Value'!$B$6="Customer location",SUMIFS(Data!$H:$H,Data!$C:$C,VAL!$E27,Data!$I:$I,"&gt;0",Data!$I:$I,"&lt;=13"),
IF('Sales Value'!$B$6="Product type",SUMIFS(Data!$H:$H,Data!$F:$F,VAL!$E27,Data!$I:$I,"&gt;0",Data!$I:$I,"&lt;=13"),
""))))</f>
        <v/>
      </c>
      <c r="M27" s="35" t="str">
        <f>IF($E27="","",
IF('Sales Value'!$B$6="Customer name",SUMIFS(Data!$H:$H,Data!$B:$B,VAL!$E27,Data!$I:$I,"&gt;52",Data!$I:$I,"&lt;=65"),
IF('Sales Value'!$B$6="Customer location",SUMIFS(Data!$H:$H,Data!$C:$C,VAL!$E27,Data!$I:$I,"&gt;52",Data!$I:$I,"&lt;=65"),
IF('Sales Value'!$B$6="Product type",SUMIFS(Data!$H:$H,Data!$F:$F,VAL!$E27,Data!$I:$I,"&gt;52",Data!$I:$I,"&lt;=65"),
""))))</f>
        <v/>
      </c>
      <c r="O27" s="35" t="str">
        <f>IF($E27="","",
IF('Sales Value'!$B$6="Customer name",SUMIFS(Data!$H:$H,Data!$B:$B,VAL!$E27,Data!$I:$I,"&gt;0",Data!$I:$I,"&lt;=52"),
IF('Sales Value'!$B$6="Customer location",SUMIFS(Data!$H:$H,Data!$C:$C,VAL!$E27,Data!$I:$I,"&gt;0",Data!$I:$I,"&lt;=52"),
IF('Sales Value'!$B$6="Product type",SUMIFS(Data!$H:$H,Data!$F:$F,VAL!$E27,Data!$I:$I,"&gt;0",Data!$I:$I,"&lt;=52"),
""))))</f>
        <v/>
      </c>
      <c r="P27" s="35" t="str">
        <f>IF($E27="","",
IF('Sales Value'!$B$6="Customer name",SUMIFS(Data!$H:$H,Data!$B:$B,VAL!$E27,Data!$I:$I,"&gt;52",Data!$I:$I,"&lt;=104"),
IF('Sales Value'!$B$6="Customer location",SUMIFS(Data!$H:$H,Data!$C:$C,VAL!$E27,Data!$I:$I,"&gt;52",Data!$I:$I,"&lt;=104"),
IF('Sales Value'!$B$6="Product type",SUMIFS(Data!$H:$H,Data!$F:$F,VAL!$E27,Data!$I:$I,"&gt;52",Data!$I:$I,"&lt;=104"),
""))))</f>
        <v/>
      </c>
    </row>
    <row r="28" spans="1:16" x14ac:dyDescent="0.35">
      <c r="A28" s="8" t="str">
        <f>IFERROR(_xlfn.RANK.EQ(F28,$F$3:$F$150,0)+COUNTIF($F$3:F28,F28)-1,"")</f>
        <v/>
      </c>
      <c r="B28" s="8" t="str">
        <f>IFERROR(_xlfn.RANK.EQ(I28,$I$3:$I$150,0)+COUNTIF($I$3:I28,I28)-1,"")</f>
        <v/>
      </c>
      <c r="C28" s="8" t="str">
        <f>IFERROR(_xlfn.RANK.EQ(L28,$L$3:$L$150,0)+COUNTIF($L$3:L28,L28)-1,"")</f>
        <v/>
      </c>
      <c r="D28" s="8" t="str">
        <f>IFERROR(_xlfn.RANK.EQ(O28,$O$3:$O$150,0)+COUNTIF($O$3:O28,O28)-1,"")</f>
        <v/>
      </c>
      <c r="E28" t="str">
        <f xml:space="preserve">
IF('Pivot fields'!$B27="(blank)","",
IF('Sales Value'!$B$6="Customer Name",IF(NOT(OR('Pivot fields'!$B27="(blank)",'Pivot fields'!$B27="")),'Pivot fields'!$B27,""),
IF('Sales Value'!$B$6="Customer location",IF(NOT(OR('Pivot fields'!$D27="(blank)",'Pivot fields'!$D27="")),'Pivot fields'!$D27,""),
IF('Sales Value'!$B$6="Product type",IF(NOT(OR('Pivot fields'!$F27="(blank)",'Pivot fields'!$F27="")),'Pivot fields'!$F27,""),
""))))</f>
        <v/>
      </c>
      <c r="F28" s="35" t="str">
        <f>IF($E28="","",
IF('Sales Value'!$B$6="Customer name",SUMIFS(Data!$H:$H,Data!$B:$B,VAL!$E28,Data!$I:$I,1),
IF('Sales Value'!$B$6="Customer location",SUMIFS(Data!$H:$H,Data!$C:$C,VAL!$E28,Data!$I:$I,1),
IF('Sales Value'!$B$6="Product type",SUMIFS(Data!$H:$H,Data!$F:$F,VAL!$E28,Data!$I:$I,1),
""))))</f>
        <v/>
      </c>
      <c r="G28" s="35" t="str">
        <f>IF($E28="","",
IF('Sales Value'!$B$6="Customer name",SUMIFS(Data!$H:$H,Data!$B:$B,VAL!$E28,Data!$I:$I,53),
IF('Sales Value'!$B$6="Customer location",SUMIFS(Data!$H:$H,Data!$C:$C,VAL!$E28,Data!$I:$I,53),
IF('Sales Value'!$B$6="Product type",SUMIFS(Data!$H:$H,Data!$F:$F,VAL!$E28,Data!$I:$I,53),
""))))</f>
        <v/>
      </c>
      <c r="I28" s="35" t="str">
        <f>IF($E28="","",
IF('Sales Value'!$B$6="Customer name",SUMIFS(Data!$H:$H,Data!$B:$B,VAL!$E28,Data!$I:$I,"&gt;0",Data!$I:$I,"&lt;=4"),
IF('Sales Value'!$B$6="Customer location",SUMIFS(Data!$H:$H,Data!$C:$C,VAL!$E28,Data!$I:$I,"&gt;0",Data!$I:$I,"&lt;=4"),
IF('Sales Value'!$B$6="Product type",SUMIFS(Data!$H:$H,Data!$F:$F,VAL!$E28,Data!$I:$I,"&gt;0",Data!$I:$I,"&lt;=4"),
""))))</f>
        <v/>
      </c>
      <c r="J28" s="35" t="str">
        <f>IF($E28="","",
IF('Sales Value'!$B$6="Customer name",SUMIFS(Data!$H:$H,Data!$B:$B,VAL!$E28,Data!$I:$I,"&gt;52",Data!$I:$I,"&lt;=56"),
IF('Sales Value'!$B$6="Customer location",SUMIFS(Data!$H:$H,Data!$C:$C,VAL!$E28,Data!$I:$I,"&gt;52",Data!$I:$I,"&lt;=56"),
IF('Sales Value'!$B$6="Product type",SUMIFS(Data!$H:$H,Data!$F:$F,VAL!$E28,Data!$I:$I,"&gt;52",Data!$I:$I,"&lt;=56"),
""))))</f>
        <v/>
      </c>
      <c r="L28" s="35" t="str">
        <f>IF($E28="","",
IF('Sales Value'!$B$6="Customer name",SUMIFS(Data!$H:$H,Data!$B:$B,VAL!$E28,Data!$I:$I,"&gt;0",Data!$I:$I,"&lt;=13"),
IF('Sales Value'!$B$6="Customer location",SUMIFS(Data!$H:$H,Data!$C:$C,VAL!$E28,Data!$I:$I,"&gt;0",Data!$I:$I,"&lt;=13"),
IF('Sales Value'!$B$6="Product type",SUMIFS(Data!$H:$H,Data!$F:$F,VAL!$E28,Data!$I:$I,"&gt;0",Data!$I:$I,"&lt;=13"),
""))))</f>
        <v/>
      </c>
      <c r="M28" s="35" t="str">
        <f>IF($E28="","",
IF('Sales Value'!$B$6="Customer name",SUMIFS(Data!$H:$H,Data!$B:$B,VAL!$E28,Data!$I:$I,"&gt;52",Data!$I:$I,"&lt;=65"),
IF('Sales Value'!$B$6="Customer location",SUMIFS(Data!$H:$H,Data!$C:$C,VAL!$E28,Data!$I:$I,"&gt;52",Data!$I:$I,"&lt;=65"),
IF('Sales Value'!$B$6="Product type",SUMIFS(Data!$H:$H,Data!$F:$F,VAL!$E28,Data!$I:$I,"&gt;52",Data!$I:$I,"&lt;=65"),
""))))</f>
        <v/>
      </c>
      <c r="O28" s="35" t="str">
        <f>IF($E28="","",
IF('Sales Value'!$B$6="Customer name",SUMIFS(Data!$H:$H,Data!$B:$B,VAL!$E28,Data!$I:$I,"&gt;0",Data!$I:$I,"&lt;=52"),
IF('Sales Value'!$B$6="Customer location",SUMIFS(Data!$H:$H,Data!$C:$C,VAL!$E28,Data!$I:$I,"&gt;0",Data!$I:$I,"&lt;=52"),
IF('Sales Value'!$B$6="Product type",SUMIFS(Data!$H:$H,Data!$F:$F,VAL!$E28,Data!$I:$I,"&gt;0",Data!$I:$I,"&lt;=52"),
""))))</f>
        <v/>
      </c>
      <c r="P28" s="35" t="str">
        <f>IF($E28="","",
IF('Sales Value'!$B$6="Customer name",SUMIFS(Data!$H:$H,Data!$B:$B,VAL!$E28,Data!$I:$I,"&gt;52",Data!$I:$I,"&lt;=104"),
IF('Sales Value'!$B$6="Customer location",SUMIFS(Data!$H:$H,Data!$C:$C,VAL!$E28,Data!$I:$I,"&gt;52",Data!$I:$I,"&lt;=104"),
IF('Sales Value'!$B$6="Product type",SUMIFS(Data!$H:$H,Data!$F:$F,VAL!$E28,Data!$I:$I,"&gt;52",Data!$I:$I,"&lt;=104"),
""))))</f>
        <v/>
      </c>
    </row>
    <row r="29" spans="1:16" x14ac:dyDescent="0.35">
      <c r="A29" s="8" t="str">
        <f>IFERROR(_xlfn.RANK.EQ(F29,$F$3:$F$150,0)+COUNTIF($F$3:F29,F29)-1,"")</f>
        <v/>
      </c>
      <c r="B29" s="8" t="str">
        <f>IFERROR(_xlfn.RANK.EQ(I29,$I$3:$I$150,0)+COUNTIF($I$3:I29,I29)-1,"")</f>
        <v/>
      </c>
      <c r="C29" s="8" t="str">
        <f>IFERROR(_xlfn.RANK.EQ(L29,$L$3:$L$150,0)+COUNTIF($L$3:L29,L29)-1,"")</f>
        <v/>
      </c>
      <c r="D29" s="8" t="str">
        <f>IFERROR(_xlfn.RANK.EQ(O29,$O$3:$O$150,0)+COUNTIF($O$3:O29,O29)-1,"")</f>
        <v/>
      </c>
      <c r="E29" t="str">
        <f xml:space="preserve">
IF('Pivot fields'!$B28="(blank)","",
IF('Sales Value'!$B$6="Customer Name",IF(NOT(OR('Pivot fields'!$B28="(blank)",'Pivot fields'!$B28="")),'Pivot fields'!$B28,""),
IF('Sales Value'!$B$6="Customer location",IF(NOT(OR('Pivot fields'!$D28="(blank)",'Pivot fields'!$D28="")),'Pivot fields'!$D28,""),
IF('Sales Value'!$B$6="Product type",IF(NOT(OR('Pivot fields'!$F28="(blank)",'Pivot fields'!$F28="")),'Pivot fields'!$F28,""),
""))))</f>
        <v/>
      </c>
      <c r="F29" s="35" t="str">
        <f>IF($E29="","",
IF('Sales Value'!$B$6="Customer name",SUMIFS(Data!$H:$H,Data!$B:$B,VAL!$E29,Data!$I:$I,1),
IF('Sales Value'!$B$6="Customer location",SUMIFS(Data!$H:$H,Data!$C:$C,VAL!$E29,Data!$I:$I,1),
IF('Sales Value'!$B$6="Product type",SUMIFS(Data!$H:$H,Data!$F:$F,VAL!$E29,Data!$I:$I,1),
""))))</f>
        <v/>
      </c>
      <c r="G29" s="35" t="str">
        <f>IF($E29="","",
IF('Sales Value'!$B$6="Customer name",SUMIFS(Data!$H:$H,Data!$B:$B,VAL!$E29,Data!$I:$I,53),
IF('Sales Value'!$B$6="Customer location",SUMIFS(Data!$H:$H,Data!$C:$C,VAL!$E29,Data!$I:$I,53),
IF('Sales Value'!$B$6="Product type",SUMIFS(Data!$H:$H,Data!$F:$F,VAL!$E29,Data!$I:$I,53),
""))))</f>
        <v/>
      </c>
      <c r="I29" s="35" t="str">
        <f>IF($E29="","",
IF('Sales Value'!$B$6="Customer name",SUMIFS(Data!$H:$H,Data!$B:$B,VAL!$E29,Data!$I:$I,"&gt;0",Data!$I:$I,"&lt;=4"),
IF('Sales Value'!$B$6="Customer location",SUMIFS(Data!$H:$H,Data!$C:$C,VAL!$E29,Data!$I:$I,"&gt;0",Data!$I:$I,"&lt;=4"),
IF('Sales Value'!$B$6="Product type",SUMIFS(Data!$H:$H,Data!$F:$F,VAL!$E29,Data!$I:$I,"&gt;0",Data!$I:$I,"&lt;=4"),
""))))</f>
        <v/>
      </c>
      <c r="J29" s="35" t="str">
        <f>IF($E29="","",
IF('Sales Value'!$B$6="Customer name",SUMIFS(Data!$H:$H,Data!$B:$B,VAL!$E29,Data!$I:$I,"&gt;52",Data!$I:$I,"&lt;=56"),
IF('Sales Value'!$B$6="Customer location",SUMIFS(Data!$H:$H,Data!$C:$C,VAL!$E29,Data!$I:$I,"&gt;52",Data!$I:$I,"&lt;=56"),
IF('Sales Value'!$B$6="Product type",SUMIFS(Data!$H:$H,Data!$F:$F,VAL!$E29,Data!$I:$I,"&gt;52",Data!$I:$I,"&lt;=56"),
""))))</f>
        <v/>
      </c>
      <c r="L29" s="35" t="str">
        <f>IF($E29="","",
IF('Sales Value'!$B$6="Customer name",SUMIFS(Data!$H:$H,Data!$B:$B,VAL!$E29,Data!$I:$I,"&gt;0",Data!$I:$I,"&lt;=13"),
IF('Sales Value'!$B$6="Customer location",SUMIFS(Data!$H:$H,Data!$C:$C,VAL!$E29,Data!$I:$I,"&gt;0",Data!$I:$I,"&lt;=13"),
IF('Sales Value'!$B$6="Product type",SUMIFS(Data!$H:$H,Data!$F:$F,VAL!$E29,Data!$I:$I,"&gt;0",Data!$I:$I,"&lt;=13"),
""))))</f>
        <v/>
      </c>
      <c r="M29" s="35" t="str">
        <f>IF($E29="","",
IF('Sales Value'!$B$6="Customer name",SUMIFS(Data!$H:$H,Data!$B:$B,VAL!$E29,Data!$I:$I,"&gt;52",Data!$I:$I,"&lt;=65"),
IF('Sales Value'!$B$6="Customer location",SUMIFS(Data!$H:$H,Data!$C:$C,VAL!$E29,Data!$I:$I,"&gt;52",Data!$I:$I,"&lt;=65"),
IF('Sales Value'!$B$6="Product type",SUMIFS(Data!$H:$H,Data!$F:$F,VAL!$E29,Data!$I:$I,"&gt;52",Data!$I:$I,"&lt;=65"),
""))))</f>
        <v/>
      </c>
      <c r="O29" s="35" t="str">
        <f>IF($E29="","",
IF('Sales Value'!$B$6="Customer name",SUMIFS(Data!$H:$H,Data!$B:$B,VAL!$E29,Data!$I:$I,"&gt;0",Data!$I:$I,"&lt;=52"),
IF('Sales Value'!$B$6="Customer location",SUMIFS(Data!$H:$H,Data!$C:$C,VAL!$E29,Data!$I:$I,"&gt;0",Data!$I:$I,"&lt;=52"),
IF('Sales Value'!$B$6="Product type",SUMIFS(Data!$H:$H,Data!$F:$F,VAL!$E29,Data!$I:$I,"&gt;0",Data!$I:$I,"&lt;=52"),
""))))</f>
        <v/>
      </c>
      <c r="P29" s="35" t="str">
        <f>IF($E29="","",
IF('Sales Value'!$B$6="Customer name",SUMIFS(Data!$H:$H,Data!$B:$B,VAL!$E29,Data!$I:$I,"&gt;52",Data!$I:$I,"&lt;=104"),
IF('Sales Value'!$B$6="Customer location",SUMIFS(Data!$H:$H,Data!$C:$C,VAL!$E29,Data!$I:$I,"&gt;52",Data!$I:$I,"&lt;=104"),
IF('Sales Value'!$B$6="Product type",SUMIFS(Data!$H:$H,Data!$F:$F,VAL!$E29,Data!$I:$I,"&gt;52",Data!$I:$I,"&lt;=104"),
""))))</f>
        <v/>
      </c>
    </row>
    <row r="30" spans="1:16" x14ac:dyDescent="0.35">
      <c r="A30" s="8" t="str">
        <f>IFERROR(_xlfn.RANK.EQ(F30,$F$3:$F$150,0)+COUNTIF($F$3:F30,F30)-1,"")</f>
        <v/>
      </c>
      <c r="B30" s="8" t="str">
        <f>IFERROR(_xlfn.RANK.EQ(I30,$I$3:$I$150,0)+COUNTIF($I$3:I30,I30)-1,"")</f>
        <v/>
      </c>
      <c r="C30" s="8" t="str">
        <f>IFERROR(_xlfn.RANK.EQ(L30,$L$3:$L$150,0)+COUNTIF($L$3:L30,L30)-1,"")</f>
        <v/>
      </c>
      <c r="D30" s="8" t="str">
        <f>IFERROR(_xlfn.RANK.EQ(O30,$O$3:$O$150,0)+COUNTIF($O$3:O30,O30)-1,"")</f>
        <v/>
      </c>
      <c r="E30" t="str">
        <f xml:space="preserve">
IF('Pivot fields'!$B29="(blank)","",
IF('Sales Value'!$B$6="Customer Name",IF(NOT(OR('Pivot fields'!$B29="(blank)",'Pivot fields'!$B29="")),'Pivot fields'!$B29,""),
IF('Sales Value'!$B$6="Customer location",IF(NOT(OR('Pivot fields'!$D29="(blank)",'Pivot fields'!$D29="")),'Pivot fields'!$D29,""),
IF('Sales Value'!$B$6="Product type",IF(NOT(OR('Pivot fields'!$F29="(blank)",'Pivot fields'!$F29="")),'Pivot fields'!$F29,""),
""))))</f>
        <v/>
      </c>
      <c r="F30" s="35" t="str">
        <f>IF($E30="","",
IF('Sales Value'!$B$6="Customer name",SUMIFS(Data!$H:$H,Data!$B:$B,VAL!$E30,Data!$I:$I,1),
IF('Sales Value'!$B$6="Customer location",SUMIFS(Data!$H:$H,Data!$C:$C,VAL!$E30,Data!$I:$I,1),
IF('Sales Value'!$B$6="Product type",SUMIFS(Data!$H:$H,Data!$F:$F,VAL!$E30,Data!$I:$I,1),
""))))</f>
        <v/>
      </c>
      <c r="G30" s="35" t="str">
        <f>IF($E30="","",
IF('Sales Value'!$B$6="Customer name",SUMIFS(Data!$H:$H,Data!$B:$B,VAL!$E30,Data!$I:$I,53),
IF('Sales Value'!$B$6="Customer location",SUMIFS(Data!$H:$H,Data!$C:$C,VAL!$E30,Data!$I:$I,53),
IF('Sales Value'!$B$6="Product type",SUMIFS(Data!$H:$H,Data!$F:$F,VAL!$E30,Data!$I:$I,53),
""))))</f>
        <v/>
      </c>
      <c r="I30" s="35" t="str">
        <f>IF($E30="","",
IF('Sales Value'!$B$6="Customer name",SUMIFS(Data!$H:$H,Data!$B:$B,VAL!$E30,Data!$I:$I,"&gt;0",Data!$I:$I,"&lt;=4"),
IF('Sales Value'!$B$6="Customer location",SUMIFS(Data!$H:$H,Data!$C:$C,VAL!$E30,Data!$I:$I,"&gt;0",Data!$I:$I,"&lt;=4"),
IF('Sales Value'!$B$6="Product type",SUMIFS(Data!$H:$H,Data!$F:$F,VAL!$E30,Data!$I:$I,"&gt;0",Data!$I:$I,"&lt;=4"),
""))))</f>
        <v/>
      </c>
      <c r="J30" s="35" t="str">
        <f>IF($E30="","",
IF('Sales Value'!$B$6="Customer name",SUMIFS(Data!$H:$H,Data!$B:$B,VAL!$E30,Data!$I:$I,"&gt;52",Data!$I:$I,"&lt;=56"),
IF('Sales Value'!$B$6="Customer location",SUMIFS(Data!$H:$H,Data!$C:$C,VAL!$E30,Data!$I:$I,"&gt;52",Data!$I:$I,"&lt;=56"),
IF('Sales Value'!$B$6="Product type",SUMIFS(Data!$H:$H,Data!$F:$F,VAL!$E30,Data!$I:$I,"&gt;52",Data!$I:$I,"&lt;=56"),
""))))</f>
        <v/>
      </c>
      <c r="L30" s="35" t="str">
        <f>IF($E30="","",
IF('Sales Value'!$B$6="Customer name",SUMIFS(Data!$H:$H,Data!$B:$B,VAL!$E30,Data!$I:$I,"&gt;0",Data!$I:$I,"&lt;=13"),
IF('Sales Value'!$B$6="Customer location",SUMIFS(Data!$H:$H,Data!$C:$C,VAL!$E30,Data!$I:$I,"&gt;0",Data!$I:$I,"&lt;=13"),
IF('Sales Value'!$B$6="Product type",SUMIFS(Data!$H:$H,Data!$F:$F,VAL!$E30,Data!$I:$I,"&gt;0",Data!$I:$I,"&lt;=13"),
""))))</f>
        <v/>
      </c>
      <c r="M30" s="35" t="str">
        <f>IF($E30="","",
IF('Sales Value'!$B$6="Customer name",SUMIFS(Data!$H:$H,Data!$B:$B,VAL!$E30,Data!$I:$I,"&gt;52",Data!$I:$I,"&lt;=65"),
IF('Sales Value'!$B$6="Customer location",SUMIFS(Data!$H:$H,Data!$C:$C,VAL!$E30,Data!$I:$I,"&gt;52",Data!$I:$I,"&lt;=65"),
IF('Sales Value'!$B$6="Product type",SUMIFS(Data!$H:$H,Data!$F:$F,VAL!$E30,Data!$I:$I,"&gt;52",Data!$I:$I,"&lt;=65"),
""))))</f>
        <v/>
      </c>
      <c r="O30" s="35" t="str">
        <f>IF($E30="","",
IF('Sales Value'!$B$6="Customer name",SUMIFS(Data!$H:$H,Data!$B:$B,VAL!$E30,Data!$I:$I,"&gt;0",Data!$I:$I,"&lt;=52"),
IF('Sales Value'!$B$6="Customer location",SUMIFS(Data!$H:$H,Data!$C:$C,VAL!$E30,Data!$I:$I,"&gt;0",Data!$I:$I,"&lt;=52"),
IF('Sales Value'!$B$6="Product type",SUMIFS(Data!$H:$H,Data!$F:$F,VAL!$E30,Data!$I:$I,"&gt;0",Data!$I:$I,"&lt;=52"),
""))))</f>
        <v/>
      </c>
      <c r="P30" s="35" t="str">
        <f>IF($E30="","",
IF('Sales Value'!$B$6="Customer name",SUMIFS(Data!$H:$H,Data!$B:$B,VAL!$E30,Data!$I:$I,"&gt;52",Data!$I:$I,"&lt;=104"),
IF('Sales Value'!$B$6="Customer location",SUMIFS(Data!$H:$H,Data!$C:$C,VAL!$E30,Data!$I:$I,"&gt;52",Data!$I:$I,"&lt;=104"),
IF('Sales Value'!$B$6="Product type",SUMIFS(Data!$H:$H,Data!$F:$F,VAL!$E30,Data!$I:$I,"&gt;52",Data!$I:$I,"&lt;=104"),
""))))</f>
        <v/>
      </c>
    </row>
    <row r="31" spans="1:16" x14ac:dyDescent="0.35">
      <c r="A31" s="8" t="str">
        <f>IFERROR(_xlfn.RANK.EQ(F31,$F$3:$F$150,0)+COUNTIF($F$3:F31,F31)-1,"")</f>
        <v/>
      </c>
      <c r="B31" s="8" t="str">
        <f>IFERROR(_xlfn.RANK.EQ(I31,$I$3:$I$150,0)+COUNTIF($I$3:I31,I31)-1,"")</f>
        <v/>
      </c>
      <c r="C31" s="8" t="str">
        <f>IFERROR(_xlfn.RANK.EQ(L31,$L$3:$L$150,0)+COUNTIF($L$3:L31,L31)-1,"")</f>
        <v/>
      </c>
      <c r="D31" s="8" t="str">
        <f>IFERROR(_xlfn.RANK.EQ(O31,$O$3:$O$150,0)+COUNTIF($O$3:O31,O31)-1,"")</f>
        <v/>
      </c>
      <c r="E31" t="str">
        <f xml:space="preserve">
IF('Pivot fields'!$B30="(blank)","",
IF('Sales Value'!$B$6="Customer Name",IF(NOT(OR('Pivot fields'!$B30="(blank)",'Pivot fields'!$B30="")),'Pivot fields'!$B30,""),
IF('Sales Value'!$B$6="Customer location",IF(NOT(OR('Pivot fields'!$D30="(blank)",'Pivot fields'!$D30="")),'Pivot fields'!$D30,""),
IF('Sales Value'!$B$6="Product type",IF(NOT(OR('Pivot fields'!$F30="(blank)",'Pivot fields'!$F30="")),'Pivot fields'!$F30,""),
""))))</f>
        <v/>
      </c>
      <c r="F31" s="35" t="str">
        <f>IF($E31="","",
IF('Sales Value'!$B$6="Customer name",SUMIFS(Data!$H:$H,Data!$B:$B,VAL!$E31,Data!$I:$I,1),
IF('Sales Value'!$B$6="Customer location",SUMIFS(Data!$H:$H,Data!$C:$C,VAL!$E31,Data!$I:$I,1),
IF('Sales Value'!$B$6="Product type",SUMIFS(Data!$H:$H,Data!$F:$F,VAL!$E31,Data!$I:$I,1),
""))))</f>
        <v/>
      </c>
      <c r="G31" s="35" t="str">
        <f>IF($E31="","",
IF('Sales Value'!$B$6="Customer name",SUMIFS(Data!$H:$H,Data!$B:$B,VAL!$E31,Data!$I:$I,53),
IF('Sales Value'!$B$6="Customer location",SUMIFS(Data!$H:$H,Data!$C:$C,VAL!$E31,Data!$I:$I,53),
IF('Sales Value'!$B$6="Product type",SUMIFS(Data!$H:$H,Data!$F:$F,VAL!$E31,Data!$I:$I,53),
""))))</f>
        <v/>
      </c>
      <c r="I31" s="35" t="str">
        <f>IF($E31="","",
IF('Sales Value'!$B$6="Customer name",SUMIFS(Data!$H:$H,Data!$B:$B,VAL!$E31,Data!$I:$I,"&gt;0",Data!$I:$I,"&lt;=4"),
IF('Sales Value'!$B$6="Customer location",SUMIFS(Data!$H:$H,Data!$C:$C,VAL!$E31,Data!$I:$I,"&gt;0",Data!$I:$I,"&lt;=4"),
IF('Sales Value'!$B$6="Product type",SUMIFS(Data!$H:$H,Data!$F:$F,VAL!$E31,Data!$I:$I,"&gt;0",Data!$I:$I,"&lt;=4"),
""))))</f>
        <v/>
      </c>
      <c r="J31" s="35" t="str">
        <f>IF($E31="","",
IF('Sales Value'!$B$6="Customer name",SUMIFS(Data!$H:$H,Data!$B:$B,VAL!$E31,Data!$I:$I,"&gt;52",Data!$I:$I,"&lt;=56"),
IF('Sales Value'!$B$6="Customer location",SUMIFS(Data!$H:$H,Data!$C:$C,VAL!$E31,Data!$I:$I,"&gt;52",Data!$I:$I,"&lt;=56"),
IF('Sales Value'!$B$6="Product type",SUMIFS(Data!$H:$H,Data!$F:$F,VAL!$E31,Data!$I:$I,"&gt;52",Data!$I:$I,"&lt;=56"),
""))))</f>
        <v/>
      </c>
      <c r="L31" s="35" t="str">
        <f>IF($E31="","",
IF('Sales Value'!$B$6="Customer name",SUMIFS(Data!$H:$H,Data!$B:$B,VAL!$E31,Data!$I:$I,"&gt;0",Data!$I:$I,"&lt;=13"),
IF('Sales Value'!$B$6="Customer location",SUMIFS(Data!$H:$H,Data!$C:$C,VAL!$E31,Data!$I:$I,"&gt;0",Data!$I:$I,"&lt;=13"),
IF('Sales Value'!$B$6="Product type",SUMIFS(Data!$H:$H,Data!$F:$F,VAL!$E31,Data!$I:$I,"&gt;0",Data!$I:$I,"&lt;=13"),
""))))</f>
        <v/>
      </c>
      <c r="M31" s="35" t="str">
        <f>IF($E31="","",
IF('Sales Value'!$B$6="Customer name",SUMIFS(Data!$H:$H,Data!$B:$B,VAL!$E31,Data!$I:$I,"&gt;52",Data!$I:$I,"&lt;=65"),
IF('Sales Value'!$B$6="Customer location",SUMIFS(Data!$H:$H,Data!$C:$C,VAL!$E31,Data!$I:$I,"&gt;52",Data!$I:$I,"&lt;=65"),
IF('Sales Value'!$B$6="Product type",SUMIFS(Data!$H:$H,Data!$F:$F,VAL!$E31,Data!$I:$I,"&gt;52",Data!$I:$I,"&lt;=65"),
""))))</f>
        <v/>
      </c>
      <c r="O31" s="35" t="str">
        <f>IF($E31="","",
IF('Sales Value'!$B$6="Customer name",SUMIFS(Data!$H:$H,Data!$B:$B,VAL!$E31,Data!$I:$I,"&gt;0",Data!$I:$I,"&lt;=52"),
IF('Sales Value'!$B$6="Customer location",SUMIFS(Data!$H:$H,Data!$C:$C,VAL!$E31,Data!$I:$I,"&gt;0",Data!$I:$I,"&lt;=52"),
IF('Sales Value'!$B$6="Product type",SUMIFS(Data!$H:$H,Data!$F:$F,VAL!$E31,Data!$I:$I,"&gt;0",Data!$I:$I,"&lt;=52"),
""))))</f>
        <v/>
      </c>
      <c r="P31" s="35" t="str">
        <f>IF($E31="","",
IF('Sales Value'!$B$6="Customer name",SUMIFS(Data!$H:$H,Data!$B:$B,VAL!$E31,Data!$I:$I,"&gt;52",Data!$I:$I,"&lt;=104"),
IF('Sales Value'!$B$6="Customer location",SUMIFS(Data!$H:$H,Data!$C:$C,VAL!$E31,Data!$I:$I,"&gt;52",Data!$I:$I,"&lt;=104"),
IF('Sales Value'!$B$6="Product type",SUMIFS(Data!$H:$H,Data!$F:$F,VAL!$E31,Data!$I:$I,"&gt;52",Data!$I:$I,"&lt;=104"),
""))))</f>
        <v/>
      </c>
    </row>
    <row r="32" spans="1:16" x14ac:dyDescent="0.35">
      <c r="A32" s="8" t="str">
        <f>IFERROR(_xlfn.RANK.EQ(F32,$F$3:$F$150,0)+COUNTIF($F$3:F32,F32)-1,"")</f>
        <v/>
      </c>
      <c r="B32" s="8" t="str">
        <f>IFERROR(_xlfn.RANK.EQ(I32,$I$3:$I$150,0)+COUNTIF($I$3:I32,I32)-1,"")</f>
        <v/>
      </c>
      <c r="C32" s="8" t="str">
        <f>IFERROR(_xlfn.RANK.EQ(L32,$L$3:$L$150,0)+COUNTIF($L$3:L32,L32)-1,"")</f>
        <v/>
      </c>
      <c r="D32" s="8" t="str">
        <f>IFERROR(_xlfn.RANK.EQ(O32,$O$3:$O$150,0)+COUNTIF($O$3:O32,O32)-1,"")</f>
        <v/>
      </c>
      <c r="E32" t="str">
        <f xml:space="preserve">
IF('Pivot fields'!$B31="(blank)","",
IF('Sales Value'!$B$6="Customer Name",IF(NOT(OR('Pivot fields'!$B31="(blank)",'Pivot fields'!$B31="")),'Pivot fields'!$B31,""),
IF('Sales Value'!$B$6="Customer location",IF(NOT(OR('Pivot fields'!$D31="(blank)",'Pivot fields'!$D31="")),'Pivot fields'!$D31,""),
IF('Sales Value'!$B$6="Product type",IF(NOT(OR('Pivot fields'!$F31="(blank)",'Pivot fields'!$F31="")),'Pivot fields'!$F31,""),
""))))</f>
        <v/>
      </c>
      <c r="F32" s="35" t="str">
        <f>IF($E32="","",
IF('Sales Value'!$B$6="Customer name",SUMIFS(Data!$H:$H,Data!$B:$B,VAL!$E32,Data!$I:$I,1),
IF('Sales Value'!$B$6="Customer location",SUMIFS(Data!$H:$H,Data!$C:$C,VAL!$E32,Data!$I:$I,1),
IF('Sales Value'!$B$6="Product type",SUMIFS(Data!$H:$H,Data!$F:$F,VAL!$E32,Data!$I:$I,1),
""))))</f>
        <v/>
      </c>
      <c r="G32" s="35" t="str">
        <f>IF($E32="","",
IF('Sales Value'!$B$6="Customer name",SUMIFS(Data!$H:$H,Data!$B:$B,VAL!$E32,Data!$I:$I,53),
IF('Sales Value'!$B$6="Customer location",SUMIFS(Data!$H:$H,Data!$C:$C,VAL!$E32,Data!$I:$I,53),
IF('Sales Value'!$B$6="Product type",SUMIFS(Data!$H:$H,Data!$F:$F,VAL!$E32,Data!$I:$I,53),
""))))</f>
        <v/>
      </c>
      <c r="I32" s="35" t="str">
        <f>IF($E32="","",
IF('Sales Value'!$B$6="Customer name",SUMIFS(Data!$H:$H,Data!$B:$B,VAL!$E32,Data!$I:$I,"&gt;0",Data!$I:$I,"&lt;=4"),
IF('Sales Value'!$B$6="Customer location",SUMIFS(Data!$H:$H,Data!$C:$C,VAL!$E32,Data!$I:$I,"&gt;0",Data!$I:$I,"&lt;=4"),
IF('Sales Value'!$B$6="Product type",SUMIFS(Data!$H:$H,Data!$F:$F,VAL!$E32,Data!$I:$I,"&gt;0",Data!$I:$I,"&lt;=4"),
""))))</f>
        <v/>
      </c>
      <c r="J32" s="35" t="str">
        <f>IF($E32="","",
IF('Sales Value'!$B$6="Customer name",SUMIFS(Data!$H:$H,Data!$B:$B,VAL!$E32,Data!$I:$I,"&gt;52",Data!$I:$I,"&lt;=56"),
IF('Sales Value'!$B$6="Customer location",SUMIFS(Data!$H:$H,Data!$C:$C,VAL!$E32,Data!$I:$I,"&gt;52",Data!$I:$I,"&lt;=56"),
IF('Sales Value'!$B$6="Product type",SUMIFS(Data!$H:$H,Data!$F:$F,VAL!$E32,Data!$I:$I,"&gt;52",Data!$I:$I,"&lt;=56"),
""))))</f>
        <v/>
      </c>
      <c r="L32" s="35" t="str">
        <f>IF($E32="","",
IF('Sales Value'!$B$6="Customer name",SUMIFS(Data!$H:$H,Data!$B:$B,VAL!$E32,Data!$I:$I,"&gt;0",Data!$I:$I,"&lt;=13"),
IF('Sales Value'!$B$6="Customer location",SUMIFS(Data!$H:$H,Data!$C:$C,VAL!$E32,Data!$I:$I,"&gt;0",Data!$I:$I,"&lt;=13"),
IF('Sales Value'!$B$6="Product type",SUMIFS(Data!$H:$H,Data!$F:$F,VAL!$E32,Data!$I:$I,"&gt;0",Data!$I:$I,"&lt;=13"),
""))))</f>
        <v/>
      </c>
      <c r="M32" s="35" t="str">
        <f>IF($E32="","",
IF('Sales Value'!$B$6="Customer name",SUMIFS(Data!$H:$H,Data!$B:$B,VAL!$E32,Data!$I:$I,"&gt;52",Data!$I:$I,"&lt;=65"),
IF('Sales Value'!$B$6="Customer location",SUMIFS(Data!$H:$H,Data!$C:$C,VAL!$E32,Data!$I:$I,"&gt;52",Data!$I:$I,"&lt;=65"),
IF('Sales Value'!$B$6="Product type",SUMIFS(Data!$H:$H,Data!$F:$F,VAL!$E32,Data!$I:$I,"&gt;52",Data!$I:$I,"&lt;=65"),
""))))</f>
        <v/>
      </c>
      <c r="O32" s="35" t="str">
        <f>IF($E32="","",
IF('Sales Value'!$B$6="Customer name",SUMIFS(Data!$H:$H,Data!$B:$B,VAL!$E32,Data!$I:$I,"&gt;0",Data!$I:$I,"&lt;=52"),
IF('Sales Value'!$B$6="Customer location",SUMIFS(Data!$H:$H,Data!$C:$C,VAL!$E32,Data!$I:$I,"&gt;0",Data!$I:$I,"&lt;=52"),
IF('Sales Value'!$B$6="Product type",SUMIFS(Data!$H:$H,Data!$F:$F,VAL!$E32,Data!$I:$I,"&gt;0",Data!$I:$I,"&lt;=52"),
""))))</f>
        <v/>
      </c>
      <c r="P32" s="35" t="str">
        <f>IF($E32="","",
IF('Sales Value'!$B$6="Customer name",SUMIFS(Data!$H:$H,Data!$B:$B,VAL!$E32,Data!$I:$I,"&gt;52",Data!$I:$I,"&lt;=104"),
IF('Sales Value'!$B$6="Customer location",SUMIFS(Data!$H:$H,Data!$C:$C,VAL!$E32,Data!$I:$I,"&gt;52",Data!$I:$I,"&lt;=104"),
IF('Sales Value'!$B$6="Product type",SUMIFS(Data!$H:$H,Data!$F:$F,VAL!$E32,Data!$I:$I,"&gt;52",Data!$I:$I,"&lt;=104"),
""))))</f>
        <v/>
      </c>
    </row>
    <row r="33" spans="1:16" x14ac:dyDescent="0.35">
      <c r="A33" s="8" t="str">
        <f>IFERROR(_xlfn.RANK.EQ(F33,$F$3:$F$150,0)+COUNTIF($F$3:F33,F33)-1,"")</f>
        <v/>
      </c>
      <c r="B33" s="8" t="str">
        <f>IFERROR(_xlfn.RANK.EQ(I33,$I$3:$I$150,0)+COUNTIF($I$3:I33,I33)-1,"")</f>
        <v/>
      </c>
      <c r="C33" s="8" t="str">
        <f>IFERROR(_xlfn.RANK.EQ(L33,$L$3:$L$150,0)+COUNTIF($L$3:L33,L33)-1,"")</f>
        <v/>
      </c>
      <c r="D33" s="8" t="str">
        <f>IFERROR(_xlfn.RANK.EQ(O33,$O$3:$O$150,0)+COUNTIF($O$3:O33,O33)-1,"")</f>
        <v/>
      </c>
      <c r="E33" t="str">
        <f xml:space="preserve">
IF('Pivot fields'!$B32="(blank)","",
IF('Sales Value'!$B$6="Customer Name",IF(NOT(OR('Pivot fields'!$B32="(blank)",'Pivot fields'!$B32="")),'Pivot fields'!$B32,""),
IF('Sales Value'!$B$6="Customer location",IF(NOT(OR('Pivot fields'!$D32="(blank)",'Pivot fields'!$D32="")),'Pivot fields'!$D32,""),
IF('Sales Value'!$B$6="Product type",IF(NOT(OR('Pivot fields'!$F32="(blank)",'Pivot fields'!$F32="")),'Pivot fields'!$F32,""),
""))))</f>
        <v/>
      </c>
      <c r="F33" s="35" t="str">
        <f>IF($E33="","",
IF('Sales Value'!$B$6="Customer name",SUMIFS(Data!$H:$H,Data!$B:$B,VAL!$E33,Data!$I:$I,1),
IF('Sales Value'!$B$6="Customer location",SUMIFS(Data!$H:$H,Data!$C:$C,VAL!$E33,Data!$I:$I,1),
IF('Sales Value'!$B$6="Product type",SUMIFS(Data!$H:$H,Data!$F:$F,VAL!$E33,Data!$I:$I,1),
""))))</f>
        <v/>
      </c>
      <c r="G33" s="35" t="str">
        <f>IF($E33="","",
IF('Sales Value'!$B$6="Customer name",SUMIFS(Data!$H:$H,Data!$B:$B,VAL!$E33,Data!$I:$I,53),
IF('Sales Value'!$B$6="Customer location",SUMIFS(Data!$H:$H,Data!$C:$C,VAL!$E33,Data!$I:$I,53),
IF('Sales Value'!$B$6="Product type",SUMIFS(Data!$H:$H,Data!$F:$F,VAL!$E33,Data!$I:$I,53),
""))))</f>
        <v/>
      </c>
      <c r="I33" s="35" t="str">
        <f>IF($E33="","",
IF('Sales Value'!$B$6="Customer name",SUMIFS(Data!$H:$H,Data!$B:$B,VAL!$E33,Data!$I:$I,"&gt;0",Data!$I:$I,"&lt;=4"),
IF('Sales Value'!$B$6="Customer location",SUMIFS(Data!$H:$H,Data!$C:$C,VAL!$E33,Data!$I:$I,"&gt;0",Data!$I:$I,"&lt;=4"),
IF('Sales Value'!$B$6="Product type",SUMIFS(Data!$H:$H,Data!$F:$F,VAL!$E33,Data!$I:$I,"&gt;0",Data!$I:$I,"&lt;=4"),
""))))</f>
        <v/>
      </c>
      <c r="J33" s="35" t="str">
        <f>IF($E33="","",
IF('Sales Value'!$B$6="Customer name",SUMIFS(Data!$H:$H,Data!$B:$B,VAL!$E33,Data!$I:$I,"&gt;52",Data!$I:$I,"&lt;=56"),
IF('Sales Value'!$B$6="Customer location",SUMIFS(Data!$H:$H,Data!$C:$C,VAL!$E33,Data!$I:$I,"&gt;52",Data!$I:$I,"&lt;=56"),
IF('Sales Value'!$B$6="Product type",SUMIFS(Data!$H:$H,Data!$F:$F,VAL!$E33,Data!$I:$I,"&gt;52",Data!$I:$I,"&lt;=56"),
""))))</f>
        <v/>
      </c>
      <c r="L33" s="35" t="str">
        <f>IF($E33="","",
IF('Sales Value'!$B$6="Customer name",SUMIFS(Data!$H:$H,Data!$B:$B,VAL!$E33,Data!$I:$I,"&gt;0",Data!$I:$I,"&lt;=13"),
IF('Sales Value'!$B$6="Customer location",SUMIFS(Data!$H:$H,Data!$C:$C,VAL!$E33,Data!$I:$I,"&gt;0",Data!$I:$I,"&lt;=13"),
IF('Sales Value'!$B$6="Product type",SUMIFS(Data!$H:$H,Data!$F:$F,VAL!$E33,Data!$I:$I,"&gt;0",Data!$I:$I,"&lt;=13"),
""))))</f>
        <v/>
      </c>
      <c r="M33" s="35" t="str">
        <f>IF($E33="","",
IF('Sales Value'!$B$6="Customer name",SUMIFS(Data!$H:$H,Data!$B:$B,VAL!$E33,Data!$I:$I,"&gt;52",Data!$I:$I,"&lt;=65"),
IF('Sales Value'!$B$6="Customer location",SUMIFS(Data!$H:$H,Data!$C:$C,VAL!$E33,Data!$I:$I,"&gt;52",Data!$I:$I,"&lt;=65"),
IF('Sales Value'!$B$6="Product type",SUMIFS(Data!$H:$H,Data!$F:$F,VAL!$E33,Data!$I:$I,"&gt;52",Data!$I:$I,"&lt;=65"),
""))))</f>
        <v/>
      </c>
      <c r="O33" s="35" t="str">
        <f>IF($E33="","",
IF('Sales Value'!$B$6="Customer name",SUMIFS(Data!$H:$H,Data!$B:$B,VAL!$E33,Data!$I:$I,"&gt;0",Data!$I:$I,"&lt;=52"),
IF('Sales Value'!$B$6="Customer location",SUMIFS(Data!$H:$H,Data!$C:$C,VAL!$E33,Data!$I:$I,"&gt;0",Data!$I:$I,"&lt;=52"),
IF('Sales Value'!$B$6="Product type",SUMIFS(Data!$H:$H,Data!$F:$F,VAL!$E33,Data!$I:$I,"&gt;0",Data!$I:$I,"&lt;=52"),
""))))</f>
        <v/>
      </c>
      <c r="P33" s="35" t="str">
        <f>IF($E33="","",
IF('Sales Value'!$B$6="Customer name",SUMIFS(Data!$H:$H,Data!$B:$B,VAL!$E33,Data!$I:$I,"&gt;52",Data!$I:$I,"&lt;=104"),
IF('Sales Value'!$B$6="Customer location",SUMIFS(Data!$H:$H,Data!$C:$C,VAL!$E33,Data!$I:$I,"&gt;52",Data!$I:$I,"&lt;=104"),
IF('Sales Value'!$B$6="Product type",SUMIFS(Data!$H:$H,Data!$F:$F,VAL!$E33,Data!$I:$I,"&gt;52",Data!$I:$I,"&lt;=104"),
""))))</f>
        <v/>
      </c>
    </row>
    <row r="34" spans="1:16" x14ac:dyDescent="0.35">
      <c r="A34" s="8" t="str">
        <f>IFERROR(_xlfn.RANK.EQ(F34,$F$3:$F$150,0)+COUNTIF($F$3:F34,F34)-1,"")</f>
        <v/>
      </c>
      <c r="B34" s="8" t="str">
        <f>IFERROR(_xlfn.RANK.EQ(I34,$I$3:$I$150,0)+COUNTIF($I$3:I34,I34)-1,"")</f>
        <v/>
      </c>
      <c r="C34" s="8" t="str">
        <f>IFERROR(_xlfn.RANK.EQ(L34,$L$3:$L$150,0)+COUNTIF($L$3:L34,L34)-1,"")</f>
        <v/>
      </c>
      <c r="D34" s="8" t="str">
        <f>IFERROR(_xlfn.RANK.EQ(O34,$O$3:$O$150,0)+COUNTIF($O$3:O34,O34)-1,"")</f>
        <v/>
      </c>
      <c r="E34" t="str">
        <f xml:space="preserve">
IF('Pivot fields'!$B33="(blank)","",
IF('Sales Value'!$B$6="Customer Name",IF(NOT(OR('Pivot fields'!$B33="(blank)",'Pivot fields'!$B33="")),'Pivot fields'!$B33,""),
IF('Sales Value'!$B$6="Customer location",IF(NOT(OR('Pivot fields'!$D33="(blank)",'Pivot fields'!$D33="")),'Pivot fields'!$D33,""),
IF('Sales Value'!$B$6="Product type",IF(NOT(OR('Pivot fields'!$F33="(blank)",'Pivot fields'!$F33="")),'Pivot fields'!$F33,""),
""))))</f>
        <v/>
      </c>
      <c r="F34" s="35" t="str">
        <f>IF($E34="","",
IF('Sales Value'!$B$6="Customer name",SUMIFS(Data!$H:$H,Data!$B:$B,VAL!$E34,Data!$I:$I,1),
IF('Sales Value'!$B$6="Customer location",SUMIFS(Data!$H:$H,Data!$C:$C,VAL!$E34,Data!$I:$I,1),
IF('Sales Value'!$B$6="Product type",SUMIFS(Data!$H:$H,Data!$F:$F,VAL!$E34,Data!$I:$I,1),
""))))</f>
        <v/>
      </c>
      <c r="G34" s="35" t="str">
        <f>IF($E34="","",
IF('Sales Value'!$B$6="Customer name",SUMIFS(Data!$H:$H,Data!$B:$B,VAL!$E34,Data!$I:$I,53),
IF('Sales Value'!$B$6="Customer location",SUMIFS(Data!$H:$H,Data!$C:$C,VAL!$E34,Data!$I:$I,53),
IF('Sales Value'!$B$6="Product type",SUMIFS(Data!$H:$H,Data!$F:$F,VAL!$E34,Data!$I:$I,53),
""))))</f>
        <v/>
      </c>
      <c r="I34" s="35" t="str">
        <f>IF($E34="","",
IF('Sales Value'!$B$6="Customer name",SUMIFS(Data!$H:$H,Data!$B:$B,VAL!$E34,Data!$I:$I,"&gt;0",Data!$I:$I,"&lt;=4"),
IF('Sales Value'!$B$6="Customer location",SUMIFS(Data!$H:$H,Data!$C:$C,VAL!$E34,Data!$I:$I,"&gt;0",Data!$I:$I,"&lt;=4"),
IF('Sales Value'!$B$6="Product type",SUMIFS(Data!$H:$H,Data!$F:$F,VAL!$E34,Data!$I:$I,"&gt;0",Data!$I:$I,"&lt;=4"),
""))))</f>
        <v/>
      </c>
      <c r="J34" s="35" t="str">
        <f>IF($E34="","",
IF('Sales Value'!$B$6="Customer name",SUMIFS(Data!$H:$H,Data!$B:$B,VAL!$E34,Data!$I:$I,"&gt;52",Data!$I:$I,"&lt;=56"),
IF('Sales Value'!$B$6="Customer location",SUMIFS(Data!$H:$H,Data!$C:$C,VAL!$E34,Data!$I:$I,"&gt;52",Data!$I:$I,"&lt;=56"),
IF('Sales Value'!$B$6="Product type",SUMIFS(Data!$H:$H,Data!$F:$F,VAL!$E34,Data!$I:$I,"&gt;52",Data!$I:$I,"&lt;=56"),
""))))</f>
        <v/>
      </c>
      <c r="L34" s="35" t="str">
        <f>IF($E34="","",
IF('Sales Value'!$B$6="Customer name",SUMIFS(Data!$H:$H,Data!$B:$B,VAL!$E34,Data!$I:$I,"&gt;0",Data!$I:$I,"&lt;=13"),
IF('Sales Value'!$B$6="Customer location",SUMIFS(Data!$H:$H,Data!$C:$C,VAL!$E34,Data!$I:$I,"&gt;0",Data!$I:$I,"&lt;=13"),
IF('Sales Value'!$B$6="Product type",SUMIFS(Data!$H:$H,Data!$F:$F,VAL!$E34,Data!$I:$I,"&gt;0",Data!$I:$I,"&lt;=13"),
""))))</f>
        <v/>
      </c>
      <c r="M34" s="35" t="str">
        <f>IF($E34="","",
IF('Sales Value'!$B$6="Customer name",SUMIFS(Data!$H:$H,Data!$B:$B,VAL!$E34,Data!$I:$I,"&gt;52",Data!$I:$I,"&lt;=65"),
IF('Sales Value'!$B$6="Customer location",SUMIFS(Data!$H:$H,Data!$C:$C,VAL!$E34,Data!$I:$I,"&gt;52",Data!$I:$I,"&lt;=65"),
IF('Sales Value'!$B$6="Product type",SUMIFS(Data!$H:$H,Data!$F:$F,VAL!$E34,Data!$I:$I,"&gt;52",Data!$I:$I,"&lt;=65"),
""))))</f>
        <v/>
      </c>
      <c r="O34" s="35" t="str">
        <f>IF($E34="","",
IF('Sales Value'!$B$6="Customer name",SUMIFS(Data!$H:$H,Data!$B:$B,VAL!$E34,Data!$I:$I,"&gt;0",Data!$I:$I,"&lt;=52"),
IF('Sales Value'!$B$6="Customer location",SUMIFS(Data!$H:$H,Data!$C:$C,VAL!$E34,Data!$I:$I,"&gt;0",Data!$I:$I,"&lt;=52"),
IF('Sales Value'!$B$6="Product type",SUMIFS(Data!$H:$H,Data!$F:$F,VAL!$E34,Data!$I:$I,"&gt;0",Data!$I:$I,"&lt;=52"),
""))))</f>
        <v/>
      </c>
      <c r="P34" s="35" t="str">
        <f>IF($E34="","",
IF('Sales Value'!$B$6="Customer name",SUMIFS(Data!$H:$H,Data!$B:$B,VAL!$E34,Data!$I:$I,"&gt;52",Data!$I:$I,"&lt;=104"),
IF('Sales Value'!$B$6="Customer location",SUMIFS(Data!$H:$H,Data!$C:$C,VAL!$E34,Data!$I:$I,"&gt;52",Data!$I:$I,"&lt;=104"),
IF('Sales Value'!$B$6="Product type",SUMIFS(Data!$H:$H,Data!$F:$F,VAL!$E34,Data!$I:$I,"&gt;52",Data!$I:$I,"&lt;=104"),
""))))</f>
        <v/>
      </c>
    </row>
    <row r="35" spans="1:16" x14ac:dyDescent="0.35">
      <c r="A35" s="8" t="str">
        <f>IFERROR(_xlfn.RANK.EQ(F35,$F$3:$F$150,0)+COUNTIF($F$3:F35,F35)-1,"")</f>
        <v/>
      </c>
      <c r="B35" s="8" t="str">
        <f>IFERROR(_xlfn.RANK.EQ(I35,$I$3:$I$150,0)+COUNTIF($I$3:I35,I35)-1,"")</f>
        <v/>
      </c>
      <c r="C35" s="8" t="str">
        <f>IFERROR(_xlfn.RANK.EQ(L35,$L$3:$L$150,0)+COUNTIF($L$3:L35,L35)-1,"")</f>
        <v/>
      </c>
      <c r="D35" s="8" t="str">
        <f>IFERROR(_xlfn.RANK.EQ(O35,$O$3:$O$150,0)+COUNTIF($O$3:O35,O35)-1,"")</f>
        <v/>
      </c>
      <c r="E35" t="str">
        <f xml:space="preserve">
IF('Pivot fields'!$B34="(blank)","",
IF('Sales Value'!$B$6="Customer Name",IF(NOT(OR('Pivot fields'!$B34="(blank)",'Pivot fields'!$B34="")),'Pivot fields'!$B34,""),
IF('Sales Value'!$B$6="Customer location",IF(NOT(OR('Pivot fields'!$D34="(blank)",'Pivot fields'!$D34="")),'Pivot fields'!$D34,""),
IF('Sales Value'!$B$6="Product type",IF(NOT(OR('Pivot fields'!$F34="(blank)",'Pivot fields'!$F34="")),'Pivot fields'!$F34,""),
""))))</f>
        <v/>
      </c>
      <c r="F35" s="35" t="str">
        <f>IF($E35="","",
IF('Sales Value'!$B$6="Customer name",SUMIFS(Data!$H:$H,Data!$B:$B,VAL!$E35,Data!$I:$I,1),
IF('Sales Value'!$B$6="Customer location",SUMIFS(Data!$H:$H,Data!$C:$C,VAL!$E35,Data!$I:$I,1),
IF('Sales Value'!$B$6="Product type",SUMIFS(Data!$H:$H,Data!$F:$F,VAL!$E35,Data!$I:$I,1),
""))))</f>
        <v/>
      </c>
      <c r="G35" s="35" t="str">
        <f>IF($E35="","",
IF('Sales Value'!$B$6="Customer name",SUMIFS(Data!$H:$H,Data!$B:$B,VAL!$E35,Data!$I:$I,53),
IF('Sales Value'!$B$6="Customer location",SUMIFS(Data!$H:$H,Data!$C:$C,VAL!$E35,Data!$I:$I,53),
IF('Sales Value'!$B$6="Product type",SUMIFS(Data!$H:$H,Data!$F:$F,VAL!$E35,Data!$I:$I,53),
""))))</f>
        <v/>
      </c>
      <c r="I35" s="35" t="str">
        <f>IF($E35="","",
IF('Sales Value'!$B$6="Customer name",SUMIFS(Data!$H:$H,Data!$B:$B,VAL!$E35,Data!$I:$I,"&gt;0",Data!$I:$I,"&lt;=4"),
IF('Sales Value'!$B$6="Customer location",SUMIFS(Data!$H:$H,Data!$C:$C,VAL!$E35,Data!$I:$I,"&gt;0",Data!$I:$I,"&lt;=4"),
IF('Sales Value'!$B$6="Product type",SUMIFS(Data!$H:$H,Data!$F:$F,VAL!$E35,Data!$I:$I,"&gt;0",Data!$I:$I,"&lt;=4"),
""))))</f>
        <v/>
      </c>
      <c r="J35" s="35" t="str">
        <f>IF($E35="","",
IF('Sales Value'!$B$6="Customer name",SUMIFS(Data!$H:$H,Data!$B:$B,VAL!$E35,Data!$I:$I,"&gt;52",Data!$I:$I,"&lt;=56"),
IF('Sales Value'!$B$6="Customer location",SUMIFS(Data!$H:$H,Data!$C:$C,VAL!$E35,Data!$I:$I,"&gt;52",Data!$I:$I,"&lt;=56"),
IF('Sales Value'!$B$6="Product type",SUMIFS(Data!$H:$H,Data!$F:$F,VAL!$E35,Data!$I:$I,"&gt;52",Data!$I:$I,"&lt;=56"),
""))))</f>
        <v/>
      </c>
      <c r="L35" s="35" t="str">
        <f>IF($E35="","",
IF('Sales Value'!$B$6="Customer name",SUMIFS(Data!$H:$H,Data!$B:$B,VAL!$E35,Data!$I:$I,"&gt;0",Data!$I:$I,"&lt;=13"),
IF('Sales Value'!$B$6="Customer location",SUMIFS(Data!$H:$H,Data!$C:$C,VAL!$E35,Data!$I:$I,"&gt;0",Data!$I:$I,"&lt;=13"),
IF('Sales Value'!$B$6="Product type",SUMIFS(Data!$H:$H,Data!$F:$F,VAL!$E35,Data!$I:$I,"&gt;0",Data!$I:$I,"&lt;=13"),
""))))</f>
        <v/>
      </c>
      <c r="M35" s="35" t="str">
        <f>IF($E35="","",
IF('Sales Value'!$B$6="Customer name",SUMIFS(Data!$H:$H,Data!$B:$B,VAL!$E35,Data!$I:$I,"&gt;52",Data!$I:$I,"&lt;=65"),
IF('Sales Value'!$B$6="Customer location",SUMIFS(Data!$H:$H,Data!$C:$C,VAL!$E35,Data!$I:$I,"&gt;52",Data!$I:$I,"&lt;=65"),
IF('Sales Value'!$B$6="Product type",SUMIFS(Data!$H:$H,Data!$F:$F,VAL!$E35,Data!$I:$I,"&gt;52",Data!$I:$I,"&lt;=65"),
""))))</f>
        <v/>
      </c>
      <c r="O35" s="35" t="str">
        <f>IF($E35="","",
IF('Sales Value'!$B$6="Customer name",SUMIFS(Data!$H:$H,Data!$B:$B,VAL!$E35,Data!$I:$I,"&gt;0",Data!$I:$I,"&lt;=52"),
IF('Sales Value'!$B$6="Customer location",SUMIFS(Data!$H:$H,Data!$C:$C,VAL!$E35,Data!$I:$I,"&gt;0",Data!$I:$I,"&lt;=52"),
IF('Sales Value'!$B$6="Product type",SUMIFS(Data!$H:$H,Data!$F:$F,VAL!$E35,Data!$I:$I,"&gt;0",Data!$I:$I,"&lt;=52"),
""))))</f>
        <v/>
      </c>
      <c r="P35" s="35" t="str">
        <f>IF($E35="","",
IF('Sales Value'!$B$6="Customer name",SUMIFS(Data!$H:$H,Data!$B:$B,VAL!$E35,Data!$I:$I,"&gt;52",Data!$I:$I,"&lt;=104"),
IF('Sales Value'!$B$6="Customer location",SUMIFS(Data!$H:$H,Data!$C:$C,VAL!$E35,Data!$I:$I,"&gt;52",Data!$I:$I,"&lt;=104"),
IF('Sales Value'!$B$6="Product type",SUMIFS(Data!$H:$H,Data!$F:$F,VAL!$E35,Data!$I:$I,"&gt;52",Data!$I:$I,"&lt;=104"),
""))))</f>
        <v/>
      </c>
    </row>
    <row r="36" spans="1:16" x14ac:dyDescent="0.35">
      <c r="A36" s="8" t="str">
        <f>IFERROR(_xlfn.RANK.EQ(F36,$F$3:$F$150,0)+COUNTIF($F$3:F36,F36)-1,"")</f>
        <v/>
      </c>
      <c r="B36" s="8" t="str">
        <f>IFERROR(_xlfn.RANK.EQ(I36,$I$3:$I$150,0)+COUNTIF($I$3:I36,I36)-1,"")</f>
        <v/>
      </c>
      <c r="C36" s="8" t="str">
        <f>IFERROR(_xlfn.RANK.EQ(L36,$L$3:$L$150,0)+COUNTIF($L$3:L36,L36)-1,"")</f>
        <v/>
      </c>
      <c r="D36" s="8" t="str">
        <f>IFERROR(_xlfn.RANK.EQ(O36,$O$3:$O$150,0)+COUNTIF($O$3:O36,O36)-1,"")</f>
        <v/>
      </c>
      <c r="E36" t="str">
        <f xml:space="preserve">
IF('Pivot fields'!$B35="(blank)","",
IF('Sales Value'!$B$6="Customer Name",IF(NOT(OR('Pivot fields'!$B35="(blank)",'Pivot fields'!$B35="")),'Pivot fields'!$B35,""),
IF('Sales Value'!$B$6="Customer location",IF(NOT(OR('Pivot fields'!$D35="(blank)",'Pivot fields'!$D35="")),'Pivot fields'!$D35,""),
IF('Sales Value'!$B$6="Product type",IF(NOT(OR('Pivot fields'!$F35="(blank)",'Pivot fields'!$F35="")),'Pivot fields'!$F35,""),
""))))</f>
        <v/>
      </c>
      <c r="F36" s="35" t="str">
        <f>IF($E36="","",
IF('Sales Value'!$B$6="Customer name",SUMIFS(Data!$H:$H,Data!$B:$B,VAL!$E36,Data!$I:$I,1),
IF('Sales Value'!$B$6="Customer location",SUMIFS(Data!$H:$H,Data!$C:$C,VAL!$E36,Data!$I:$I,1),
IF('Sales Value'!$B$6="Product type",SUMIFS(Data!$H:$H,Data!$F:$F,VAL!$E36,Data!$I:$I,1),
""))))</f>
        <v/>
      </c>
      <c r="G36" s="35" t="str">
        <f>IF($E36="","",
IF('Sales Value'!$B$6="Customer name",SUMIFS(Data!$H:$H,Data!$B:$B,VAL!$E36,Data!$I:$I,53),
IF('Sales Value'!$B$6="Customer location",SUMIFS(Data!$H:$H,Data!$C:$C,VAL!$E36,Data!$I:$I,53),
IF('Sales Value'!$B$6="Product type",SUMIFS(Data!$H:$H,Data!$F:$F,VAL!$E36,Data!$I:$I,53),
""))))</f>
        <v/>
      </c>
      <c r="I36" s="35" t="str">
        <f>IF($E36="","",
IF('Sales Value'!$B$6="Customer name",SUMIFS(Data!$H:$H,Data!$B:$B,VAL!$E36,Data!$I:$I,"&gt;0",Data!$I:$I,"&lt;=4"),
IF('Sales Value'!$B$6="Customer location",SUMIFS(Data!$H:$H,Data!$C:$C,VAL!$E36,Data!$I:$I,"&gt;0",Data!$I:$I,"&lt;=4"),
IF('Sales Value'!$B$6="Product type",SUMIFS(Data!$H:$H,Data!$F:$F,VAL!$E36,Data!$I:$I,"&gt;0",Data!$I:$I,"&lt;=4"),
""))))</f>
        <v/>
      </c>
      <c r="J36" s="35" t="str">
        <f>IF($E36="","",
IF('Sales Value'!$B$6="Customer name",SUMIFS(Data!$H:$H,Data!$B:$B,VAL!$E36,Data!$I:$I,"&gt;52",Data!$I:$I,"&lt;=56"),
IF('Sales Value'!$B$6="Customer location",SUMIFS(Data!$H:$H,Data!$C:$C,VAL!$E36,Data!$I:$I,"&gt;52",Data!$I:$I,"&lt;=56"),
IF('Sales Value'!$B$6="Product type",SUMIFS(Data!$H:$H,Data!$F:$F,VAL!$E36,Data!$I:$I,"&gt;52",Data!$I:$I,"&lt;=56"),
""))))</f>
        <v/>
      </c>
      <c r="L36" s="35" t="str">
        <f>IF($E36="","",
IF('Sales Value'!$B$6="Customer name",SUMIFS(Data!$H:$H,Data!$B:$B,VAL!$E36,Data!$I:$I,"&gt;0",Data!$I:$I,"&lt;=13"),
IF('Sales Value'!$B$6="Customer location",SUMIFS(Data!$H:$H,Data!$C:$C,VAL!$E36,Data!$I:$I,"&gt;0",Data!$I:$I,"&lt;=13"),
IF('Sales Value'!$B$6="Product type",SUMIFS(Data!$H:$H,Data!$F:$F,VAL!$E36,Data!$I:$I,"&gt;0",Data!$I:$I,"&lt;=13"),
""))))</f>
        <v/>
      </c>
      <c r="M36" s="35" t="str">
        <f>IF($E36="","",
IF('Sales Value'!$B$6="Customer name",SUMIFS(Data!$H:$H,Data!$B:$B,VAL!$E36,Data!$I:$I,"&gt;52",Data!$I:$I,"&lt;=65"),
IF('Sales Value'!$B$6="Customer location",SUMIFS(Data!$H:$H,Data!$C:$C,VAL!$E36,Data!$I:$I,"&gt;52",Data!$I:$I,"&lt;=65"),
IF('Sales Value'!$B$6="Product type",SUMIFS(Data!$H:$H,Data!$F:$F,VAL!$E36,Data!$I:$I,"&gt;52",Data!$I:$I,"&lt;=65"),
""))))</f>
        <v/>
      </c>
      <c r="O36" s="35" t="str">
        <f>IF($E36="","",
IF('Sales Value'!$B$6="Customer name",SUMIFS(Data!$H:$H,Data!$B:$B,VAL!$E36,Data!$I:$I,"&gt;0",Data!$I:$I,"&lt;=52"),
IF('Sales Value'!$B$6="Customer location",SUMIFS(Data!$H:$H,Data!$C:$C,VAL!$E36,Data!$I:$I,"&gt;0",Data!$I:$I,"&lt;=52"),
IF('Sales Value'!$B$6="Product type",SUMIFS(Data!$H:$H,Data!$F:$F,VAL!$E36,Data!$I:$I,"&gt;0",Data!$I:$I,"&lt;=52"),
""))))</f>
        <v/>
      </c>
      <c r="P36" s="35" t="str">
        <f>IF($E36="","",
IF('Sales Value'!$B$6="Customer name",SUMIFS(Data!$H:$H,Data!$B:$B,VAL!$E36,Data!$I:$I,"&gt;52",Data!$I:$I,"&lt;=104"),
IF('Sales Value'!$B$6="Customer location",SUMIFS(Data!$H:$H,Data!$C:$C,VAL!$E36,Data!$I:$I,"&gt;52",Data!$I:$I,"&lt;=104"),
IF('Sales Value'!$B$6="Product type",SUMIFS(Data!$H:$H,Data!$F:$F,VAL!$E36,Data!$I:$I,"&gt;52",Data!$I:$I,"&lt;=104"),
""))))</f>
        <v/>
      </c>
    </row>
    <row r="37" spans="1:16" x14ac:dyDescent="0.35">
      <c r="A37" s="8" t="str">
        <f>IFERROR(_xlfn.RANK.EQ(F37,$F$3:$F$150,0)+COUNTIF($F$3:F37,F37)-1,"")</f>
        <v/>
      </c>
      <c r="B37" s="8" t="str">
        <f>IFERROR(_xlfn.RANK.EQ(I37,$I$3:$I$150,0)+COUNTIF($I$3:I37,I37)-1,"")</f>
        <v/>
      </c>
      <c r="C37" s="8" t="str">
        <f>IFERROR(_xlfn.RANK.EQ(L37,$L$3:$L$150,0)+COUNTIF($L$3:L37,L37)-1,"")</f>
        <v/>
      </c>
      <c r="D37" s="8" t="str">
        <f>IFERROR(_xlfn.RANK.EQ(O37,$O$3:$O$150,0)+COUNTIF($O$3:O37,O37)-1,"")</f>
        <v/>
      </c>
      <c r="E37" t="str">
        <f xml:space="preserve">
IF('Pivot fields'!$B36="(blank)","",
IF('Sales Value'!$B$6="Customer Name",IF(NOT(OR('Pivot fields'!$B36="(blank)",'Pivot fields'!$B36="")),'Pivot fields'!$B36,""),
IF('Sales Value'!$B$6="Customer location",IF(NOT(OR('Pivot fields'!$D36="(blank)",'Pivot fields'!$D36="")),'Pivot fields'!$D36,""),
IF('Sales Value'!$B$6="Product type",IF(NOT(OR('Pivot fields'!$F36="(blank)",'Pivot fields'!$F36="")),'Pivot fields'!$F36,""),
""))))</f>
        <v/>
      </c>
      <c r="F37" s="35" t="str">
        <f>IF($E37="","",
IF('Sales Value'!$B$6="Customer name",SUMIFS(Data!$H:$H,Data!$B:$B,VAL!$E37,Data!$I:$I,1),
IF('Sales Value'!$B$6="Customer location",SUMIFS(Data!$H:$H,Data!$C:$C,VAL!$E37,Data!$I:$I,1),
IF('Sales Value'!$B$6="Product type",SUMIFS(Data!$H:$H,Data!$F:$F,VAL!$E37,Data!$I:$I,1),
""))))</f>
        <v/>
      </c>
      <c r="G37" s="35" t="str">
        <f>IF($E37="","",
IF('Sales Value'!$B$6="Customer name",SUMIFS(Data!$H:$H,Data!$B:$B,VAL!$E37,Data!$I:$I,53),
IF('Sales Value'!$B$6="Customer location",SUMIFS(Data!$H:$H,Data!$C:$C,VAL!$E37,Data!$I:$I,53),
IF('Sales Value'!$B$6="Product type",SUMIFS(Data!$H:$H,Data!$F:$F,VAL!$E37,Data!$I:$I,53),
""))))</f>
        <v/>
      </c>
      <c r="I37" s="35" t="str">
        <f>IF($E37="","",
IF('Sales Value'!$B$6="Customer name",SUMIFS(Data!$H:$H,Data!$B:$B,VAL!$E37,Data!$I:$I,"&gt;0",Data!$I:$I,"&lt;=4"),
IF('Sales Value'!$B$6="Customer location",SUMIFS(Data!$H:$H,Data!$C:$C,VAL!$E37,Data!$I:$I,"&gt;0",Data!$I:$I,"&lt;=4"),
IF('Sales Value'!$B$6="Product type",SUMIFS(Data!$H:$H,Data!$F:$F,VAL!$E37,Data!$I:$I,"&gt;0",Data!$I:$I,"&lt;=4"),
""))))</f>
        <v/>
      </c>
      <c r="J37" s="35" t="str">
        <f>IF($E37="","",
IF('Sales Value'!$B$6="Customer name",SUMIFS(Data!$H:$H,Data!$B:$B,VAL!$E37,Data!$I:$I,"&gt;52",Data!$I:$I,"&lt;=56"),
IF('Sales Value'!$B$6="Customer location",SUMIFS(Data!$H:$H,Data!$C:$C,VAL!$E37,Data!$I:$I,"&gt;52",Data!$I:$I,"&lt;=56"),
IF('Sales Value'!$B$6="Product type",SUMIFS(Data!$H:$H,Data!$F:$F,VAL!$E37,Data!$I:$I,"&gt;52",Data!$I:$I,"&lt;=56"),
""))))</f>
        <v/>
      </c>
      <c r="L37" s="35" t="str">
        <f>IF($E37="","",
IF('Sales Value'!$B$6="Customer name",SUMIFS(Data!$H:$H,Data!$B:$B,VAL!$E37,Data!$I:$I,"&gt;0",Data!$I:$I,"&lt;=13"),
IF('Sales Value'!$B$6="Customer location",SUMIFS(Data!$H:$H,Data!$C:$C,VAL!$E37,Data!$I:$I,"&gt;0",Data!$I:$I,"&lt;=13"),
IF('Sales Value'!$B$6="Product type",SUMIFS(Data!$H:$H,Data!$F:$F,VAL!$E37,Data!$I:$I,"&gt;0",Data!$I:$I,"&lt;=13"),
""))))</f>
        <v/>
      </c>
      <c r="M37" s="35" t="str">
        <f>IF($E37="","",
IF('Sales Value'!$B$6="Customer name",SUMIFS(Data!$H:$H,Data!$B:$B,VAL!$E37,Data!$I:$I,"&gt;52",Data!$I:$I,"&lt;=65"),
IF('Sales Value'!$B$6="Customer location",SUMIFS(Data!$H:$H,Data!$C:$C,VAL!$E37,Data!$I:$I,"&gt;52",Data!$I:$I,"&lt;=65"),
IF('Sales Value'!$B$6="Product type",SUMIFS(Data!$H:$H,Data!$F:$F,VAL!$E37,Data!$I:$I,"&gt;52",Data!$I:$I,"&lt;=65"),
""))))</f>
        <v/>
      </c>
      <c r="O37" s="35" t="str">
        <f>IF($E37="","",
IF('Sales Value'!$B$6="Customer name",SUMIFS(Data!$H:$H,Data!$B:$B,VAL!$E37,Data!$I:$I,"&gt;0",Data!$I:$I,"&lt;=52"),
IF('Sales Value'!$B$6="Customer location",SUMIFS(Data!$H:$H,Data!$C:$C,VAL!$E37,Data!$I:$I,"&gt;0",Data!$I:$I,"&lt;=52"),
IF('Sales Value'!$B$6="Product type",SUMIFS(Data!$H:$H,Data!$F:$F,VAL!$E37,Data!$I:$I,"&gt;0",Data!$I:$I,"&lt;=52"),
""))))</f>
        <v/>
      </c>
      <c r="P37" s="35" t="str">
        <f>IF($E37="","",
IF('Sales Value'!$B$6="Customer name",SUMIFS(Data!$H:$H,Data!$B:$B,VAL!$E37,Data!$I:$I,"&gt;52",Data!$I:$I,"&lt;=104"),
IF('Sales Value'!$B$6="Customer location",SUMIFS(Data!$H:$H,Data!$C:$C,VAL!$E37,Data!$I:$I,"&gt;52",Data!$I:$I,"&lt;=104"),
IF('Sales Value'!$B$6="Product type",SUMIFS(Data!$H:$H,Data!$F:$F,VAL!$E37,Data!$I:$I,"&gt;52",Data!$I:$I,"&lt;=104"),
""))))</f>
        <v/>
      </c>
    </row>
    <row r="38" spans="1:16" x14ac:dyDescent="0.35">
      <c r="A38" s="8" t="str">
        <f>IFERROR(_xlfn.RANK.EQ(F38,$F$3:$F$150,0)+COUNTIF($F$3:F38,F38)-1,"")</f>
        <v/>
      </c>
      <c r="B38" s="8" t="str">
        <f>IFERROR(_xlfn.RANK.EQ(I38,$I$3:$I$150,0)+COUNTIF($I$3:I38,I38)-1,"")</f>
        <v/>
      </c>
      <c r="C38" s="8" t="str">
        <f>IFERROR(_xlfn.RANK.EQ(L38,$L$3:$L$150,0)+COUNTIF($L$3:L38,L38)-1,"")</f>
        <v/>
      </c>
      <c r="D38" s="8" t="str">
        <f>IFERROR(_xlfn.RANK.EQ(O38,$O$3:$O$150,0)+COUNTIF($O$3:O38,O38)-1,"")</f>
        <v/>
      </c>
      <c r="E38" t="str">
        <f xml:space="preserve">
IF('Pivot fields'!$B37="(blank)","",
IF('Sales Value'!$B$6="Customer Name",IF(NOT(OR('Pivot fields'!$B37="(blank)",'Pivot fields'!$B37="")),'Pivot fields'!$B37,""),
IF('Sales Value'!$B$6="Customer location",IF(NOT(OR('Pivot fields'!$D37="(blank)",'Pivot fields'!$D37="")),'Pivot fields'!$D37,""),
IF('Sales Value'!$B$6="Product type",IF(NOT(OR('Pivot fields'!$F37="(blank)",'Pivot fields'!$F37="")),'Pivot fields'!$F37,""),
""))))</f>
        <v/>
      </c>
      <c r="F38" s="35" t="str">
        <f>IF($E38="","",
IF('Sales Value'!$B$6="Customer name",SUMIFS(Data!$H:$H,Data!$B:$B,VAL!$E38,Data!$I:$I,1),
IF('Sales Value'!$B$6="Customer location",SUMIFS(Data!$H:$H,Data!$C:$C,VAL!$E38,Data!$I:$I,1),
IF('Sales Value'!$B$6="Product type",SUMIFS(Data!$H:$H,Data!$F:$F,VAL!$E38,Data!$I:$I,1),
""))))</f>
        <v/>
      </c>
      <c r="G38" s="35" t="str">
        <f>IF($E38="","",
IF('Sales Value'!$B$6="Customer name",SUMIFS(Data!$H:$H,Data!$B:$B,VAL!$E38,Data!$I:$I,53),
IF('Sales Value'!$B$6="Customer location",SUMIFS(Data!$H:$H,Data!$C:$C,VAL!$E38,Data!$I:$I,53),
IF('Sales Value'!$B$6="Product type",SUMIFS(Data!$H:$H,Data!$F:$F,VAL!$E38,Data!$I:$I,53),
""))))</f>
        <v/>
      </c>
      <c r="I38" s="35" t="str">
        <f>IF($E38="","",
IF('Sales Value'!$B$6="Customer name",SUMIFS(Data!$H:$H,Data!$B:$B,VAL!$E38,Data!$I:$I,"&gt;0",Data!$I:$I,"&lt;=4"),
IF('Sales Value'!$B$6="Customer location",SUMIFS(Data!$H:$H,Data!$C:$C,VAL!$E38,Data!$I:$I,"&gt;0",Data!$I:$I,"&lt;=4"),
IF('Sales Value'!$B$6="Product type",SUMIFS(Data!$H:$H,Data!$F:$F,VAL!$E38,Data!$I:$I,"&gt;0",Data!$I:$I,"&lt;=4"),
""))))</f>
        <v/>
      </c>
      <c r="J38" s="35" t="str">
        <f>IF($E38="","",
IF('Sales Value'!$B$6="Customer name",SUMIFS(Data!$H:$H,Data!$B:$B,VAL!$E38,Data!$I:$I,"&gt;52",Data!$I:$I,"&lt;=56"),
IF('Sales Value'!$B$6="Customer location",SUMIFS(Data!$H:$H,Data!$C:$C,VAL!$E38,Data!$I:$I,"&gt;52",Data!$I:$I,"&lt;=56"),
IF('Sales Value'!$B$6="Product type",SUMIFS(Data!$H:$H,Data!$F:$F,VAL!$E38,Data!$I:$I,"&gt;52",Data!$I:$I,"&lt;=56"),
""))))</f>
        <v/>
      </c>
      <c r="L38" s="35" t="str">
        <f>IF($E38="","",
IF('Sales Value'!$B$6="Customer name",SUMIFS(Data!$H:$H,Data!$B:$B,VAL!$E38,Data!$I:$I,"&gt;0",Data!$I:$I,"&lt;=13"),
IF('Sales Value'!$B$6="Customer location",SUMIFS(Data!$H:$H,Data!$C:$C,VAL!$E38,Data!$I:$I,"&gt;0",Data!$I:$I,"&lt;=13"),
IF('Sales Value'!$B$6="Product type",SUMIFS(Data!$H:$H,Data!$F:$F,VAL!$E38,Data!$I:$I,"&gt;0",Data!$I:$I,"&lt;=13"),
""))))</f>
        <v/>
      </c>
      <c r="M38" s="35" t="str">
        <f>IF($E38="","",
IF('Sales Value'!$B$6="Customer name",SUMIFS(Data!$H:$H,Data!$B:$B,VAL!$E38,Data!$I:$I,"&gt;52",Data!$I:$I,"&lt;=65"),
IF('Sales Value'!$B$6="Customer location",SUMIFS(Data!$H:$H,Data!$C:$C,VAL!$E38,Data!$I:$I,"&gt;52",Data!$I:$I,"&lt;=65"),
IF('Sales Value'!$B$6="Product type",SUMIFS(Data!$H:$H,Data!$F:$F,VAL!$E38,Data!$I:$I,"&gt;52",Data!$I:$I,"&lt;=65"),
""))))</f>
        <v/>
      </c>
      <c r="O38" s="35" t="str">
        <f>IF($E38="","",
IF('Sales Value'!$B$6="Customer name",SUMIFS(Data!$H:$H,Data!$B:$B,VAL!$E38,Data!$I:$I,"&gt;0",Data!$I:$I,"&lt;=52"),
IF('Sales Value'!$B$6="Customer location",SUMIFS(Data!$H:$H,Data!$C:$C,VAL!$E38,Data!$I:$I,"&gt;0",Data!$I:$I,"&lt;=52"),
IF('Sales Value'!$B$6="Product type",SUMIFS(Data!$H:$H,Data!$F:$F,VAL!$E38,Data!$I:$I,"&gt;0",Data!$I:$I,"&lt;=52"),
""))))</f>
        <v/>
      </c>
      <c r="P38" s="35" t="str">
        <f>IF($E38="","",
IF('Sales Value'!$B$6="Customer name",SUMIFS(Data!$H:$H,Data!$B:$B,VAL!$E38,Data!$I:$I,"&gt;52",Data!$I:$I,"&lt;=104"),
IF('Sales Value'!$B$6="Customer location",SUMIFS(Data!$H:$H,Data!$C:$C,VAL!$E38,Data!$I:$I,"&gt;52",Data!$I:$I,"&lt;=104"),
IF('Sales Value'!$B$6="Product type",SUMIFS(Data!$H:$H,Data!$F:$F,VAL!$E38,Data!$I:$I,"&gt;52",Data!$I:$I,"&lt;=104"),
""))))</f>
        <v/>
      </c>
    </row>
    <row r="39" spans="1:16" x14ac:dyDescent="0.35">
      <c r="A39" s="8" t="str">
        <f>IFERROR(_xlfn.RANK.EQ(F39,$F$3:$F$150,0)+COUNTIF($F$3:F39,F39)-1,"")</f>
        <v/>
      </c>
      <c r="B39" s="8" t="str">
        <f>IFERROR(_xlfn.RANK.EQ(I39,$I$3:$I$150,0)+COUNTIF($I$3:I39,I39)-1,"")</f>
        <v/>
      </c>
      <c r="C39" s="8" t="str">
        <f>IFERROR(_xlfn.RANK.EQ(L39,$L$3:$L$150,0)+COUNTIF($L$3:L39,L39)-1,"")</f>
        <v/>
      </c>
      <c r="D39" s="8" t="str">
        <f>IFERROR(_xlfn.RANK.EQ(O39,$O$3:$O$150,0)+COUNTIF($O$3:O39,O39)-1,"")</f>
        <v/>
      </c>
      <c r="E39" t="str">
        <f xml:space="preserve">
IF('Pivot fields'!$B38="(blank)","",
IF('Sales Value'!$B$6="Customer Name",IF(NOT(OR('Pivot fields'!$B38="(blank)",'Pivot fields'!$B38="")),'Pivot fields'!$B38,""),
IF('Sales Value'!$B$6="Customer location",IF(NOT(OR('Pivot fields'!$D38="(blank)",'Pivot fields'!$D38="")),'Pivot fields'!$D38,""),
IF('Sales Value'!$B$6="Product type",IF(NOT(OR('Pivot fields'!$F38="(blank)",'Pivot fields'!$F38="")),'Pivot fields'!$F38,""),
""))))</f>
        <v/>
      </c>
      <c r="F39" s="35" t="str">
        <f>IF($E39="","",
IF('Sales Value'!$B$6="Customer name",SUMIFS(Data!$H:$H,Data!$B:$B,VAL!$E39,Data!$I:$I,1),
IF('Sales Value'!$B$6="Customer location",SUMIFS(Data!$H:$H,Data!$C:$C,VAL!$E39,Data!$I:$I,1),
IF('Sales Value'!$B$6="Product type",SUMIFS(Data!$H:$H,Data!$F:$F,VAL!$E39,Data!$I:$I,1),
""))))</f>
        <v/>
      </c>
      <c r="G39" s="35" t="str">
        <f>IF($E39="","",
IF('Sales Value'!$B$6="Customer name",SUMIFS(Data!$H:$H,Data!$B:$B,VAL!$E39,Data!$I:$I,53),
IF('Sales Value'!$B$6="Customer location",SUMIFS(Data!$H:$H,Data!$C:$C,VAL!$E39,Data!$I:$I,53),
IF('Sales Value'!$B$6="Product type",SUMIFS(Data!$H:$H,Data!$F:$F,VAL!$E39,Data!$I:$I,53),
""))))</f>
        <v/>
      </c>
      <c r="I39" s="35" t="str">
        <f>IF($E39="","",
IF('Sales Value'!$B$6="Customer name",SUMIFS(Data!$H:$H,Data!$B:$B,VAL!$E39,Data!$I:$I,"&gt;0",Data!$I:$I,"&lt;=4"),
IF('Sales Value'!$B$6="Customer location",SUMIFS(Data!$H:$H,Data!$C:$C,VAL!$E39,Data!$I:$I,"&gt;0",Data!$I:$I,"&lt;=4"),
IF('Sales Value'!$B$6="Product type",SUMIFS(Data!$H:$H,Data!$F:$F,VAL!$E39,Data!$I:$I,"&gt;0",Data!$I:$I,"&lt;=4"),
""))))</f>
        <v/>
      </c>
      <c r="J39" s="35" t="str">
        <f>IF($E39="","",
IF('Sales Value'!$B$6="Customer name",SUMIFS(Data!$H:$H,Data!$B:$B,VAL!$E39,Data!$I:$I,"&gt;52",Data!$I:$I,"&lt;=56"),
IF('Sales Value'!$B$6="Customer location",SUMIFS(Data!$H:$H,Data!$C:$C,VAL!$E39,Data!$I:$I,"&gt;52",Data!$I:$I,"&lt;=56"),
IF('Sales Value'!$B$6="Product type",SUMIFS(Data!$H:$H,Data!$F:$F,VAL!$E39,Data!$I:$I,"&gt;52",Data!$I:$I,"&lt;=56"),
""))))</f>
        <v/>
      </c>
      <c r="L39" s="35" t="str">
        <f>IF($E39="","",
IF('Sales Value'!$B$6="Customer name",SUMIFS(Data!$H:$H,Data!$B:$B,VAL!$E39,Data!$I:$I,"&gt;0",Data!$I:$I,"&lt;=13"),
IF('Sales Value'!$B$6="Customer location",SUMIFS(Data!$H:$H,Data!$C:$C,VAL!$E39,Data!$I:$I,"&gt;0",Data!$I:$I,"&lt;=13"),
IF('Sales Value'!$B$6="Product type",SUMIFS(Data!$H:$H,Data!$F:$F,VAL!$E39,Data!$I:$I,"&gt;0",Data!$I:$I,"&lt;=13"),
""))))</f>
        <v/>
      </c>
      <c r="M39" s="35" t="str">
        <f>IF($E39="","",
IF('Sales Value'!$B$6="Customer name",SUMIFS(Data!$H:$H,Data!$B:$B,VAL!$E39,Data!$I:$I,"&gt;52",Data!$I:$I,"&lt;=65"),
IF('Sales Value'!$B$6="Customer location",SUMIFS(Data!$H:$H,Data!$C:$C,VAL!$E39,Data!$I:$I,"&gt;52",Data!$I:$I,"&lt;=65"),
IF('Sales Value'!$B$6="Product type",SUMIFS(Data!$H:$H,Data!$F:$F,VAL!$E39,Data!$I:$I,"&gt;52",Data!$I:$I,"&lt;=65"),
""))))</f>
        <v/>
      </c>
      <c r="O39" s="35" t="str">
        <f>IF($E39="","",
IF('Sales Value'!$B$6="Customer name",SUMIFS(Data!$H:$H,Data!$B:$B,VAL!$E39,Data!$I:$I,"&gt;0",Data!$I:$I,"&lt;=52"),
IF('Sales Value'!$B$6="Customer location",SUMIFS(Data!$H:$H,Data!$C:$C,VAL!$E39,Data!$I:$I,"&gt;0",Data!$I:$I,"&lt;=52"),
IF('Sales Value'!$B$6="Product type",SUMIFS(Data!$H:$H,Data!$F:$F,VAL!$E39,Data!$I:$I,"&gt;0",Data!$I:$I,"&lt;=52"),
""))))</f>
        <v/>
      </c>
      <c r="P39" s="35" t="str">
        <f>IF($E39="","",
IF('Sales Value'!$B$6="Customer name",SUMIFS(Data!$H:$H,Data!$B:$B,VAL!$E39,Data!$I:$I,"&gt;52",Data!$I:$I,"&lt;=104"),
IF('Sales Value'!$B$6="Customer location",SUMIFS(Data!$H:$H,Data!$C:$C,VAL!$E39,Data!$I:$I,"&gt;52",Data!$I:$I,"&lt;=104"),
IF('Sales Value'!$B$6="Product type",SUMIFS(Data!$H:$H,Data!$F:$F,VAL!$E39,Data!$I:$I,"&gt;52",Data!$I:$I,"&lt;=104"),
""))))</f>
        <v/>
      </c>
    </row>
    <row r="40" spans="1:16" x14ac:dyDescent="0.35">
      <c r="A40" s="8" t="str">
        <f>IFERROR(_xlfn.RANK.EQ(F40,$F$3:$F$150,0)+COUNTIF($F$3:F40,F40)-1,"")</f>
        <v/>
      </c>
      <c r="B40" s="8" t="str">
        <f>IFERROR(_xlfn.RANK.EQ(I40,$I$3:$I$150,0)+COUNTIF($I$3:I40,I40)-1,"")</f>
        <v/>
      </c>
      <c r="C40" s="8" t="str">
        <f>IFERROR(_xlfn.RANK.EQ(L40,$L$3:$L$150,0)+COUNTIF($L$3:L40,L40)-1,"")</f>
        <v/>
      </c>
      <c r="D40" s="8" t="str">
        <f>IFERROR(_xlfn.RANK.EQ(O40,$O$3:$O$150,0)+COUNTIF($O$3:O40,O40)-1,"")</f>
        <v/>
      </c>
      <c r="E40" t="str">
        <f xml:space="preserve">
IF('Pivot fields'!$B39="(blank)","",
IF('Sales Value'!$B$6="Customer Name",IF(NOT(OR('Pivot fields'!$B39="(blank)",'Pivot fields'!$B39="")),'Pivot fields'!$B39,""),
IF('Sales Value'!$B$6="Customer location",IF(NOT(OR('Pivot fields'!$D39="(blank)",'Pivot fields'!$D39="")),'Pivot fields'!$D39,""),
IF('Sales Value'!$B$6="Product type",IF(NOT(OR('Pivot fields'!$F39="(blank)",'Pivot fields'!$F39="")),'Pivot fields'!$F39,""),
""))))</f>
        <v/>
      </c>
      <c r="F40" s="35" t="str">
        <f>IF($E40="","",
IF('Sales Value'!$B$6="Customer name",SUMIFS(Data!$H:$H,Data!$B:$B,VAL!$E40,Data!$I:$I,1),
IF('Sales Value'!$B$6="Customer location",SUMIFS(Data!$H:$H,Data!$C:$C,VAL!$E40,Data!$I:$I,1),
IF('Sales Value'!$B$6="Product type",SUMIFS(Data!$H:$H,Data!$F:$F,VAL!$E40,Data!$I:$I,1),
""))))</f>
        <v/>
      </c>
      <c r="G40" s="35" t="str">
        <f>IF($E40="","",
IF('Sales Value'!$B$6="Customer name",SUMIFS(Data!$H:$H,Data!$B:$B,VAL!$E40,Data!$I:$I,53),
IF('Sales Value'!$B$6="Customer location",SUMIFS(Data!$H:$H,Data!$C:$C,VAL!$E40,Data!$I:$I,53),
IF('Sales Value'!$B$6="Product type",SUMIFS(Data!$H:$H,Data!$F:$F,VAL!$E40,Data!$I:$I,53),
""))))</f>
        <v/>
      </c>
      <c r="I40" s="35" t="str">
        <f>IF($E40="","",
IF('Sales Value'!$B$6="Customer name",SUMIFS(Data!$H:$H,Data!$B:$B,VAL!$E40,Data!$I:$I,"&gt;0",Data!$I:$I,"&lt;=4"),
IF('Sales Value'!$B$6="Customer location",SUMIFS(Data!$H:$H,Data!$C:$C,VAL!$E40,Data!$I:$I,"&gt;0",Data!$I:$I,"&lt;=4"),
IF('Sales Value'!$B$6="Product type",SUMIFS(Data!$H:$H,Data!$F:$F,VAL!$E40,Data!$I:$I,"&gt;0",Data!$I:$I,"&lt;=4"),
""))))</f>
        <v/>
      </c>
      <c r="J40" s="35" t="str">
        <f>IF($E40="","",
IF('Sales Value'!$B$6="Customer name",SUMIFS(Data!$H:$H,Data!$B:$B,VAL!$E40,Data!$I:$I,"&gt;52",Data!$I:$I,"&lt;=56"),
IF('Sales Value'!$B$6="Customer location",SUMIFS(Data!$H:$H,Data!$C:$C,VAL!$E40,Data!$I:$I,"&gt;52",Data!$I:$I,"&lt;=56"),
IF('Sales Value'!$B$6="Product type",SUMIFS(Data!$H:$H,Data!$F:$F,VAL!$E40,Data!$I:$I,"&gt;52",Data!$I:$I,"&lt;=56"),
""))))</f>
        <v/>
      </c>
      <c r="L40" s="35" t="str">
        <f>IF($E40="","",
IF('Sales Value'!$B$6="Customer name",SUMIFS(Data!$H:$H,Data!$B:$B,VAL!$E40,Data!$I:$I,"&gt;0",Data!$I:$I,"&lt;=13"),
IF('Sales Value'!$B$6="Customer location",SUMIFS(Data!$H:$H,Data!$C:$C,VAL!$E40,Data!$I:$I,"&gt;0",Data!$I:$I,"&lt;=13"),
IF('Sales Value'!$B$6="Product type",SUMIFS(Data!$H:$H,Data!$F:$F,VAL!$E40,Data!$I:$I,"&gt;0",Data!$I:$I,"&lt;=13"),
""))))</f>
        <v/>
      </c>
      <c r="M40" s="35" t="str">
        <f>IF($E40="","",
IF('Sales Value'!$B$6="Customer name",SUMIFS(Data!$H:$H,Data!$B:$B,VAL!$E40,Data!$I:$I,"&gt;52",Data!$I:$I,"&lt;=65"),
IF('Sales Value'!$B$6="Customer location",SUMIFS(Data!$H:$H,Data!$C:$C,VAL!$E40,Data!$I:$I,"&gt;52",Data!$I:$I,"&lt;=65"),
IF('Sales Value'!$B$6="Product type",SUMIFS(Data!$H:$H,Data!$F:$F,VAL!$E40,Data!$I:$I,"&gt;52",Data!$I:$I,"&lt;=65"),
""))))</f>
        <v/>
      </c>
      <c r="O40" s="35" t="str">
        <f>IF($E40="","",
IF('Sales Value'!$B$6="Customer name",SUMIFS(Data!$H:$H,Data!$B:$B,VAL!$E40,Data!$I:$I,"&gt;0",Data!$I:$I,"&lt;=52"),
IF('Sales Value'!$B$6="Customer location",SUMIFS(Data!$H:$H,Data!$C:$C,VAL!$E40,Data!$I:$I,"&gt;0",Data!$I:$I,"&lt;=52"),
IF('Sales Value'!$B$6="Product type",SUMIFS(Data!$H:$H,Data!$F:$F,VAL!$E40,Data!$I:$I,"&gt;0",Data!$I:$I,"&lt;=52"),
""))))</f>
        <v/>
      </c>
      <c r="P40" s="35" t="str">
        <f>IF($E40="","",
IF('Sales Value'!$B$6="Customer name",SUMIFS(Data!$H:$H,Data!$B:$B,VAL!$E40,Data!$I:$I,"&gt;52",Data!$I:$I,"&lt;=104"),
IF('Sales Value'!$B$6="Customer location",SUMIFS(Data!$H:$H,Data!$C:$C,VAL!$E40,Data!$I:$I,"&gt;52",Data!$I:$I,"&lt;=104"),
IF('Sales Value'!$B$6="Product type",SUMIFS(Data!$H:$H,Data!$F:$F,VAL!$E40,Data!$I:$I,"&gt;52",Data!$I:$I,"&lt;=104"),
""))))</f>
        <v/>
      </c>
    </row>
    <row r="41" spans="1:16" x14ac:dyDescent="0.35">
      <c r="A41" s="8" t="str">
        <f>IFERROR(_xlfn.RANK.EQ(F41,$F$3:$F$150,0)+COUNTIF($F$3:F41,F41)-1,"")</f>
        <v/>
      </c>
      <c r="B41" s="8" t="str">
        <f>IFERROR(_xlfn.RANK.EQ(I41,$I$3:$I$150,0)+COUNTIF($I$3:I41,I41)-1,"")</f>
        <v/>
      </c>
      <c r="C41" s="8" t="str">
        <f>IFERROR(_xlfn.RANK.EQ(L41,$L$3:$L$150,0)+COUNTIF($L$3:L41,L41)-1,"")</f>
        <v/>
      </c>
      <c r="D41" s="8" t="str">
        <f>IFERROR(_xlfn.RANK.EQ(O41,$O$3:$O$150,0)+COUNTIF($O$3:O41,O41)-1,"")</f>
        <v/>
      </c>
      <c r="E41" t="str">
        <f xml:space="preserve">
IF('Pivot fields'!$B40="(blank)","",
IF('Sales Value'!$B$6="Customer Name",IF(NOT(OR('Pivot fields'!$B40="(blank)",'Pivot fields'!$B40="")),'Pivot fields'!$B40,""),
IF('Sales Value'!$B$6="Customer location",IF(NOT(OR('Pivot fields'!$D40="(blank)",'Pivot fields'!$D40="")),'Pivot fields'!$D40,""),
IF('Sales Value'!$B$6="Product type",IF(NOT(OR('Pivot fields'!$F40="(blank)",'Pivot fields'!$F40="")),'Pivot fields'!$F40,""),
""))))</f>
        <v/>
      </c>
      <c r="F41" s="35" t="str">
        <f>IF($E41="","",
IF('Sales Value'!$B$6="Customer name",SUMIFS(Data!$H:$H,Data!$B:$B,VAL!$E41,Data!$I:$I,1),
IF('Sales Value'!$B$6="Customer location",SUMIFS(Data!$H:$H,Data!$C:$C,VAL!$E41,Data!$I:$I,1),
IF('Sales Value'!$B$6="Product type",SUMIFS(Data!$H:$H,Data!$F:$F,VAL!$E41,Data!$I:$I,1),
""))))</f>
        <v/>
      </c>
      <c r="G41" s="35" t="str">
        <f>IF($E41="","",
IF('Sales Value'!$B$6="Customer name",SUMIFS(Data!$H:$H,Data!$B:$B,VAL!$E41,Data!$I:$I,53),
IF('Sales Value'!$B$6="Customer location",SUMIFS(Data!$H:$H,Data!$C:$C,VAL!$E41,Data!$I:$I,53),
IF('Sales Value'!$B$6="Product type",SUMIFS(Data!$H:$H,Data!$F:$F,VAL!$E41,Data!$I:$I,53),
""))))</f>
        <v/>
      </c>
      <c r="I41" s="35" t="str">
        <f>IF($E41="","",
IF('Sales Value'!$B$6="Customer name",SUMIFS(Data!$H:$H,Data!$B:$B,VAL!$E41,Data!$I:$I,"&gt;0",Data!$I:$I,"&lt;=4"),
IF('Sales Value'!$B$6="Customer location",SUMIFS(Data!$H:$H,Data!$C:$C,VAL!$E41,Data!$I:$I,"&gt;0",Data!$I:$I,"&lt;=4"),
IF('Sales Value'!$B$6="Product type",SUMIFS(Data!$H:$H,Data!$F:$F,VAL!$E41,Data!$I:$I,"&gt;0",Data!$I:$I,"&lt;=4"),
""))))</f>
        <v/>
      </c>
      <c r="J41" s="35" t="str">
        <f>IF($E41="","",
IF('Sales Value'!$B$6="Customer name",SUMIFS(Data!$H:$H,Data!$B:$B,VAL!$E41,Data!$I:$I,"&gt;52",Data!$I:$I,"&lt;=56"),
IF('Sales Value'!$B$6="Customer location",SUMIFS(Data!$H:$H,Data!$C:$C,VAL!$E41,Data!$I:$I,"&gt;52",Data!$I:$I,"&lt;=56"),
IF('Sales Value'!$B$6="Product type",SUMIFS(Data!$H:$H,Data!$F:$F,VAL!$E41,Data!$I:$I,"&gt;52",Data!$I:$I,"&lt;=56"),
""))))</f>
        <v/>
      </c>
      <c r="L41" s="35" t="str">
        <f>IF($E41="","",
IF('Sales Value'!$B$6="Customer name",SUMIFS(Data!$H:$H,Data!$B:$B,VAL!$E41,Data!$I:$I,"&gt;0",Data!$I:$I,"&lt;=13"),
IF('Sales Value'!$B$6="Customer location",SUMIFS(Data!$H:$H,Data!$C:$C,VAL!$E41,Data!$I:$I,"&gt;0",Data!$I:$I,"&lt;=13"),
IF('Sales Value'!$B$6="Product type",SUMIFS(Data!$H:$H,Data!$F:$F,VAL!$E41,Data!$I:$I,"&gt;0",Data!$I:$I,"&lt;=13"),
""))))</f>
        <v/>
      </c>
      <c r="M41" s="35" t="str">
        <f>IF($E41="","",
IF('Sales Value'!$B$6="Customer name",SUMIFS(Data!$H:$H,Data!$B:$B,VAL!$E41,Data!$I:$I,"&gt;52",Data!$I:$I,"&lt;=65"),
IF('Sales Value'!$B$6="Customer location",SUMIFS(Data!$H:$H,Data!$C:$C,VAL!$E41,Data!$I:$I,"&gt;52",Data!$I:$I,"&lt;=65"),
IF('Sales Value'!$B$6="Product type",SUMIFS(Data!$H:$H,Data!$F:$F,VAL!$E41,Data!$I:$I,"&gt;52",Data!$I:$I,"&lt;=65"),
""))))</f>
        <v/>
      </c>
      <c r="O41" s="35" t="str">
        <f>IF($E41="","",
IF('Sales Value'!$B$6="Customer name",SUMIFS(Data!$H:$H,Data!$B:$B,VAL!$E41,Data!$I:$I,"&gt;0",Data!$I:$I,"&lt;=52"),
IF('Sales Value'!$B$6="Customer location",SUMIFS(Data!$H:$H,Data!$C:$C,VAL!$E41,Data!$I:$I,"&gt;0",Data!$I:$I,"&lt;=52"),
IF('Sales Value'!$B$6="Product type",SUMIFS(Data!$H:$H,Data!$F:$F,VAL!$E41,Data!$I:$I,"&gt;0",Data!$I:$I,"&lt;=52"),
""))))</f>
        <v/>
      </c>
      <c r="P41" s="35" t="str">
        <f>IF($E41="","",
IF('Sales Value'!$B$6="Customer name",SUMIFS(Data!$H:$H,Data!$B:$B,VAL!$E41,Data!$I:$I,"&gt;52",Data!$I:$I,"&lt;=104"),
IF('Sales Value'!$B$6="Customer location",SUMIFS(Data!$H:$H,Data!$C:$C,VAL!$E41,Data!$I:$I,"&gt;52",Data!$I:$I,"&lt;=104"),
IF('Sales Value'!$B$6="Product type",SUMIFS(Data!$H:$H,Data!$F:$F,VAL!$E41,Data!$I:$I,"&gt;52",Data!$I:$I,"&lt;=104"),
""))))</f>
        <v/>
      </c>
    </row>
    <row r="42" spans="1:16" x14ac:dyDescent="0.35">
      <c r="A42" s="8" t="str">
        <f>IFERROR(_xlfn.RANK.EQ(F42,$F$3:$F$150,0)+COUNTIF($F$3:F42,F42)-1,"")</f>
        <v/>
      </c>
      <c r="B42" s="8" t="str">
        <f>IFERROR(_xlfn.RANK.EQ(I42,$I$3:$I$150,0)+COUNTIF($I$3:I42,I42)-1,"")</f>
        <v/>
      </c>
      <c r="C42" s="8" t="str">
        <f>IFERROR(_xlfn.RANK.EQ(L42,$L$3:$L$150,0)+COUNTIF($L$3:L42,L42)-1,"")</f>
        <v/>
      </c>
      <c r="D42" s="8" t="str">
        <f>IFERROR(_xlfn.RANK.EQ(O42,$O$3:$O$150,0)+COUNTIF($O$3:O42,O42)-1,"")</f>
        <v/>
      </c>
      <c r="E42" t="str">
        <f xml:space="preserve">
IF('Pivot fields'!$B41="(blank)","",
IF('Sales Value'!$B$6="Customer Name",IF(NOT(OR('Pivot fields'!$B41="(blank)",'Pivot fields'!$B41="")),'Pivot fields'!$B41,""),
IF('Sales Value'!$B$6="Customer location",IF(NOT(OR('Pivot fields'!$D41="(blank)",'Pivot fields'!$D41="")),'Pivot fields'!$D41,""),
IF('Sales Value'!$B$6="Product type",IF(NOT(OR('Pivot fields'!$F41="(blank)",'Pivot fields'!$F41="")),'Pivot fields'!$F41,""),
""))))</f>
        <v/>
      </c>
      <c r="F42" s="35" t="str">
        <f>IF($E42="","",
IF('Sales Value'!$B$6="Customer name",SUMIFS(Data!$H:$H,Data!$B:$B,VAL!$E42,Data!$I:$I,1),
IF('Sales Value'!$B$6="Customer location",SUMIFS(Data!$H:$H,Data!$C:$C,VAL!$E42,Data!$I:$I,1),
IF('Sales Value'!$B$6="Product type",SUMIFS(Data!$H:$H,Data!$F:$F,VAL!$E42,Data!$I:$I,1),
""))))</f>
        <v/>
      </c>
      <c r="G42" s="35" t="str">
        <f>IF($E42="","",
IF('Sales Value'!$B$6="Customer name",SUMIFS(Data!$H:$H,Data!$B:$B,VAL!$E42,Data!$I:$I,53),
IF('Sales Value'!$B$6="Customer location",SUMIFS(Data!$H:$H,Data!$C:$C,VAL!$E42,Data!$I:$I,53),
IF('Sales Value'!$B$6="Product type",SUMIFS(Data!$H:$H,Data!$F:$F,VAL!$E42,Data!$I:$I,53),
""))))</f>
        <v/>
      </c>
      <c r="I42" s="35" t="str">
        <f>IF($E42="","",
IF('Sales Value'!$B$6="Customer name",SUMIFS(Data!$H:$H,Data!$B:$B,VAL!$E42,Data!$I:$I,"&gt;0",Data!$I:$I,"&lt;=4"),
IF('Sales Value'!$B$6="Customer location",SUMIFS(Data!$H:$H,Data!$C:$C,VAL!$E42,Data!$I:$I,"&gt;0",Data!$I:$I,"&lt;=4"),
IF('Sales Value'!$B$6="Product type",SUMIFS(Data!$H:$H,Data!$F:$F,VAL!$E42,Data!$I:$I,"&gt;0",Data!$I:$I,"&lt;=4"),
""))))</f>
        <v/>
      </c>
      <c r="J42" s="35" t="str">
        <f>IF($E42="","",
IF('Sales Value'!$B$6="Customer name",SUMIFS(Data!$H:$H,Data!$B:$B,VAL!$E42,Data!$I:$I,"&gt;52",Data!$I:$I,"&lt;=56"),
IF('Sales Value'!$B$6="Customer location",SUMIFS(Data!$H:$H,Data!$C:$C,VAL!$E42,Data!$I:$I,"&gt;52",Data!$I:$I,"&lt;=56"),
IF('Sales Value'!$B$6="Product type",SUMIFS(Data!$H:$H,Data!$F:$F,VAL!$E42,Data!$I:$I,"&gt;52",Data!$I:$I,"&lt;=56"),
""))))</f>
        <v/>
      </c>
      <c r="L42" s="35" t="str">
        <f>IF($E42="","",
IF('Sales Value'!$B$6="Customer name",SUMIFS(Data!$H:$H,Data!$B:$B,VAL!$E42,Data!$I:$I,"&gt;0",Data!$I:$I,"&lt;=13"),
IF('Sales Value'!$B$6="Customer location",SUMIFS(Data!$H:$H,Data!$C:$C,VAL!$E42,Data!$I:$I,"&gt;0",Data!$I:$I,"&lt;=13"),
IF('Sales Value'!$B$6="Product type",SUMIFS(Data!$H:$H,Data!$F:$F,VAL!$E42,Data!$I:$I,"&gt;0",Data!$I:$I,"&lt;=13"),
""))))</f>
        <v/>
      </c>
      <c r="M42" s="35" t="str">
        <f>IF($E42="","",
IF('Sales Value'!$B$6="Customer name",SUMIFS(Data!$H:$H,Data!$B:$B,VAL!$E42,Data!$I:$I,"&gt;52",Data!$I:$I,"&lt;=65"),
IF('Sales Value'!$B$6="Customer location",SUMIFS(Data!$H:$H,Data!$C:$C,VAL!$E42,Data!$I:$I,"&gt;52",Data!$I:$I,"&lt;=65"),
IF('Sales Value'!$B$6="Product type",SUMIFS(Data!$H:$H,Data!$F:$F,VAL!$E42,Data!$I:$I,"&gt;52",Data!$I:$I,"&lt;=65"),
""))))</f>
        <v/>
      </c>
      <c r="O42" s="35" t="str">
        <f>IF($E42="","",
IF('Sales Value'!$B$6="Customer name",SUMIFS(Data!$H:$H,Data!$B:$B,VAL!$E42,Data!$I:$I,"&gt;0",Data!$I:$I,"&lt;=52"),
IF('Sales Value'!$B$6="Customer location",SUMIFS(Data!$H:$H,Data!$C:$C,VAL!$E42,Data!$I:$I,"&gt;0",Data!$I:$I,"&lt;=52"),
IF('Sales Value'!$B$6="Product type",SUMIFS(Data!$H:$H,Data!$F:$F,VAL!$E42,Data!$I:$I,"&gt;0",Data!$I:$I,"&lt;=52"),
""))))</f>
        <v/>
      </c>
      <c r="P42" s="35" t="str">
        <f>IF($E42="","",
IF('Sales Value'!$B$6="Customer name",SUMIFS(Data!$H:$H,Data!$B:$B,VAL!$E42,Data!$I:$I,"&gt;52",Data!$I:$I,"&lt;=104"),
IF('Sales Value'!$B$6="Customer location",SUMIFS(Data!$H:$H,Data!$C:$C,VAL!$E42,Data!$I:$I,"&gt;52",Data!$I:$I,"&lt;=104"),
IF('Sales Value'!$B$6="Product type",SUMIFS(Data!$H:$H,Data!$F:$F,VAL!$E42,Data!$I:$I,"&gt;52",Data!$I:$I,"&lt;=104"),
""))))</f>
        <v/>
      </c>
    </row>
    <row r="43" spans="1:16" x14ac:dyDescent="0.35">
      <c r="A43" s="8" t="str">
        <f>IFERROR(_xlfn.RANK.EQ(F43,$F$3:$F$150,0)+COUNTIF($F$3:F43,F43)-1,"")</f>
        <v/>
      </c>
      <c r="B43" s="8" t="str">
        <f>IFERROR(_xlfn.RANK.EQ(I43,$I$3:$I$150,0)+COUNTIF($I$3:I43,I43)-1,"")</f>
        <v/>
      </c>
      <c r="C43" s="8" t="str">
        <f>IFERROR(_xlfn.RANK.EQ(L43,$L$3:$L$150,0)+COUNTIF($L$3:L43,L43)-1,"")</f>
        <v/>
      </c>
      <c r="D43" s="8" t="str">
        <f>IFERROR(_xlfn.RANK.EQ(O43,$O$3:$O$150,0)+COUNTIF($O$3:O43,O43)-1,"")</f>
        <v/>
      </c>
      <c r="E43" t="str">
        <f xml:space="preserve">
IF('Pivot fields'!$B42="(blank)","",
IF('Sales Value'!$B$6="Customer Name",IF(NOT(OR('Pivot fields'!$B42="(blank)",'Pivot fields'!$B42="")),'Pivot fields'!$B42,""),
IF('Sales Value'!$B$6="Customer location",IF(NOT(OR('Pivot fields'!$D42="(blank)",'Pivot fields'!$D42="")),'Pivot fields'!$D42,""),
IF('Sales Value'!$B$6="Product type",IF(NOT(OR('Pivot fields'!$F42="(blank)",'Pivot fields'!$F42="")),'Pivot fields'!$F42,""),
""))))</f>
        <v/>
      </c>
      <c r="F43" s="35" t="str">
        <f>IF($E43="","",
IF('Sales Value'!$B$6="Customer name",SUMIFS(Data!$H:$H,Data!$B:$B,VAL!$E43,Data!$I:$I,1),
IF('Sales Value'!$B$6="Customer location",SUMIFS(Data!$H:$H,Data!$C:$C,VAL!$E43,Data!$I:$I,1),
IF('Sales Value'!$B$6="Product type",SUMIFS(Data!$H:$H,Data!$F:$F,VAL!$E43,Data!$I:$I,1),
""))))</f>
        <v/>
      </c>
      <c r="G43" s="35" t="str">
        <f>IF($E43="","",
IF('Sales Value'!$B$6="Customer name",SUMIFS(Data!$H:$H,Data!$B:$B,VAL!$E43,Data!$I:$I,53),
IF('Sales Value'!$B$6="Customer location",SUMIFS(Data!$H:$H,Data!$C:$C,VAL!$E43,Data!$I:$I,53),
IF('Sales Value'!$B$6="Product type",SUMIFS(Data!$H:$H,Data!$F:$F,VAL!$E43,Data!$I:$I,53),
""))))</f>
        <v/>
      </c>
      <c r="I43" s="35" t="str">
        <f>IF($E43="","",
IF('Sales Value'!$B$6="Customer name",SUMIFS(Data!$H:$H,Data!$B:$B,VAL!$E43,Data!$I:$I,"&gt;0",Data!$I:$I,"&lt;=4"),
IF('Sales Value'!$B$6="Customer location",SUMIFS(Data!$H:$H,Data!$C:$C,VAL!$E43,Data!$I:$I,"&gt;0",Data!$I:$I,"&lt;=4"),
IF('Sales Value'!$B$6="Product type",SUMIFS(Data!$H:$H,Data!$F:$F,VAL!$E43,Data!$I:$I,"&gt;0",Data!$I:$I,"&lt;=4"),
""))))</f>
        <v/>
      </c>
      <c r="J43" s="35" t="str">
        <f>IF($E43="","",
IF('Sales Value'!$B$6="Customer name",SUMIFS(Data!$H:$H,Data!$B:$B,VAL!$E43,Data!$I:$I,"&gt;52",Data!$I:$I,"&lt;=56"),
IF('Sales Value'!$B$6="Customer location",SUMIFS(Data!$H:$H,Data!$C:$C,VAL!$E43,Data!$I:$I,"&gt;52",Data!$I:$I,"&lt;=56"),
IF('Sales Value'!$B$6="Product type",SUMIFS(Data!$H:$H,Data!$F:$F,VAL!$E43,Data!$I:$I,"&gt;52",Data!$I:$I,"&lt;=56"),
""))))</f>
        <v/>
      </c>
      <c r="L43" s="35" t="str">
        <f>IF($E43="","",
IF('Sales Value'!$B$6="Customer name",SUMIFS(Data!$H:$H,Data!$B:$B,VAL!$E43,Data!$I:$I,"&gt;0",Data!$I:$I,"&lt;=13"),
IF('Sales Value'!$B$6="Customer location",SUMIFS(Data!$H:$H,Data!$C:$C,VAL!$E43,Data!$I:$I,"&gt;0",Data!$I:$I,"&lt;=13"),
IF('Sales Value'!$B$6="Product type",SUMIFS(Data!$H:$H,Data!$F:$F,VAL!$E43,Data!$I:$I,"&gt;0",Data!$I:$I,"&lt;=13"),
""))))</f>
        <v/>
      </c>
      <c r="M43" s="35" t="str">
        <f>IF($E43="","",
IF('Sales Value'!$B$6="Customer name",SUMIFS(Data!$H:$H,Data!$B:$B,VAL!$E43,Data!$I:$I,"&gt;52",Data!$I:$I,"&lt;=65"),
IF('Sales Value'!$B$6="Customer location",SUMIFS(Data!$H:$H,Data!$C:$C,VAL!$E43,Data!$I:$I,"&gt;52",Data!$I:$I,"&lt;=65"),
IF('Sales Value'!$B$6="Product type",SUMIFS(Data!$H:$H,Data!$F:$F,VAL!$E43,Data!$I:$I,"&gt;52",Data!$I:$I,"&lt;=65"),
""))))</f>
        <v/>
      </c>
      <c r="O43" s="35" t="str">
        <f>IF($E43="","",
IF('Sales Value'!$B$6="Customer name",SUMIFS(Data!$H:$H,Data!$B:$B,VAL!$E43,Data!$I:$I,"&gt;0",Data!$I:$I,"&lt;=52"),
IF('Sales Value'!$B$6="Customer location",SUMIFS(Data!$H:$H,Data!$C:$C,VAL!$E43,Data!$I:$I,"&gt;0",Data!$I:$I,"&lt;=52"),
IF('Sales Value'!$B$6="Product type",SUMIFS(Data!$H:$H,Data!$F:$F,VAL!$E43,Data!$I:$I,"&gt;0",Data!$I:$I,"&lt;=52"),
""))))</f>
        <v/>
      </c>
      <c r="P43" s="35" t="str">
        <f>IF($E43="","",
IF('Sales Value'!$B$6="Customer name",SUMIFS(Data!$H:$H,Data!$B:$B,VAL!$E43,Data!$I:$I,"&gt;52",Data!$I:$I,"&lt;=104"),
IF('Sales Value'!$B$6="Customer location",SUMIFS(Data!$H:$H,Data!$C:$C,VAL!$E43,Data!$I:$I,"&gt;52",Data!$I:$I,"&lt;=104"),
IF('Sales Value'!$B$6="Product type",SUMIFS(Data!$H:$H,Data!$F:$F,VAL!$E43,Data!$I:$I,"&gt;52",Data!$I:$I,"&lt;=104"),
""))))</f>
        <v/>
      </c>
    </row>
    <row r="44" spans="1:16" x14ac:dyDescent="0.35">
      <c r="A44" s="8" t="str">
        <f>IFERROR(_xlfn.RANK.EQ(F44,$F$3:$F$150,0)+COUNTIF($F$3:F44,F44)-1,"")</f>
        <v/>
      </c>
      <c r="B44" s="8" t="str">
        <f>IFERROR(_xlfn.RANK.EQ(I44,$I$3:$I$150,0)+COUNTIF($I$3:I44,I44)-1,"")</f>
        <v/>
      </c>
      <c r="C44" s="8" t="str">
        <f>IFERROR(_xlfn.RANK.EQ(L44,$L$3:$L$150,0)+COUNTIF($L$3:L44,L44)-1,"")</f>
        <v/>
      </c>
      <c r="D44" s="8" t="str">
        <f>IFERROR(_xlfn.RANK.EQ(O44,$O$3:$O$150,0)+COUNTIF($O$3:O44,O44)-1,"")</f>
        <v/>
      </c>
      <c r="E44" t="str">
        <f xml:space="preserve">
IF('Pivot fields'!$B43="(blank)","",
IF('Sales Value'!$B$6="Customer Name",IF(NOT(OR('Pivot fields'!$B43="(blank)",'Pivot fields'!$B43="")),'Pivot fields'!$B43,""),
IF('Sales Value'!$B$6="Customer location",IF(NOT(OR('Pivot fields'!$D43="(blank)",'Pivot fields'!$D43="")),'Pivot fields'!$D43,""),
IF('Sales Value'!$B$6="Product type",IF(NOT(OR('Pivot fields'!$F43="(blank)",'Pivot fields'!$F43="")),'Pivot fields'!$F43,""),
""))))</f>
        <v/>
      </c>
      <c r="F44" s="35" t="str">
        <f>IF($E44="","",
IF('Sales Value'!$B$6="Customer name",SUMIFS(Data!$H:$H,Data!$B:$B,VAL!$E44,Data!$I:$I,1),
IF('Sales Value'!$B$6="Customer location",SUMIFS(Data!$H:$H,Data!$C:$C,VAL!$E44,Data!$I:$I,1),
IF('Sales Value'!$B$6="Product type",SUMIFS(Data!$H:$H,Data!$F:$F,VAL!$E44,Data!$I:$I,1),
""))))</f>
        <v/>
      </c>
      <c r="G44" s="35" t="str">
        <f>IF($E44="","",
IF('Sales Value'!$B$6="Customer name",SUMIFS(Data!$H:$H,Data!$B:$B,VAL!$E44,Data!$I:$I,53),
IF('Sales Value'!$B$6="Customer location",SUMIFS(Data!$H:$H,Data!$C:$C,VAL!$E44,Data!$I:$I,53),
IF('Sales Value'!$B$6="Product type",SUMIFS(Data!$H:$H,Data!$F:$F,VAL!$E44,Data!$I:$I,53),
""))))</f>
        <v/>
      </c>
      <c r="I44" s="35" t="str">
        <f>IF($E44="","",
IF('Sales Value'!$B$6="Customer name",SUMIFS(Data!$H:$H,Data!$B:$B,VAL!$E44,Data!$I:$I,"&gt;0",Data!$I:$I,"&lt;=4"),
IF('Sales Value'!$B$6="Customer location",SUMIFS(Data!$H:$H,Data!$C:$C,VAL!$E44,Data!$I:$I,"&gt;0",Data!$I:$I,"&lt;=4"),
IF('Sales Value'!$B$6="Product type",SUMIFS(Data!$H:$H,Data!$F:$F,VAL!$E44,Data!$I:$I,"&gt;0",Data!$I:$I,"&lt;=4"),
""))))</f>
        <v/>
      </c>
      <c r="J44" s="35" t="str">
        <f>IF($E44="","",
IF('Sales Value'!$B$6="Customer name",SUMIFS(Data!$H:$H,Data!$B:$B,VAL!$E44,Data!$I:$I,"&gt;52",Data!$I:$I,"&lt;=56"),
IF('Sales Value'!$B$6="Customer location",SUMIFS(Data!$H:$H,Data!$C:$C,VAL!$E44,Data!$I:$I,"&gt;52",Data!$I:$I,"&lt;=56"),
IF('Sales Value'!$B$6="Product type",SUMIFS(Data!$H:$H,Data!$F:$F,VAL!$E44,Data!$I:$I,"&gt;52",Data!$I:$I,"&lt;=56"),
""))))</f>
        <v/>
      </c>
      <c r="L44" s="35" t="str">
        <f>IF($E44="","",
IF('Sales Value'!$B$6="Customer name",SUMIFS(Data!$H:$H,Data!$B:$B,VAL!$E44,Data!$I:$I,"&gt;0",Data!$I:$I,"&lt;=13"),
IF('Sales Value'!$B$6="Customer location",SUMIFS(Data!$H:$H,Data!$C:$C,VAL!$E44,Data!$I:$I,"&gt;0",Data!$I:$I,"&lt;=13"),
IF('Sales Value'!$B$6="Product type",SUMIFS(Data!$H:$H,Data!$F:$F,VAL!$E44,Data!$I:$I,"&gt;0",Data!$I:$I,"&lt;=13"),
""))))</f>
        <v/>
      </c>
      <c r="M44" s="35" t="str">
        <f>IF($E44="","",
IF('Sales Value'!$B$6="Customer name",SUMIFS(Data!$H:$H,Data!$B:$B,VAL!$E44,Data!$I:$I,"&gt;52",Data!$I:$I,"&lt;=65"),
IF('Sales Value'!$B$6="Customer location",SUMIFS(Data!$H:$H,Data!$C:$C,VAL!$E44,Data!$I:$I,"&gt;52",Data!$I:$I,"&lt;=65"),
IF('Sales Value'!$B$6="Product type",SUMIFS(Data!$H:$H,Data!$F:$F,VAL!$E44,Data!$I:$I,"&gt;52",Data!$I:$I,"&lt;=65"),
""))))</f>
        <v/>
      </c>
      <c r="O44" s="35" t="str">
        <f>IF($E44="","",
IF('Sales Value'!$B$6="Customer name",SUMIFS(Data!$H:$H,Data!$B:$B,VAL!$E44,Data!$I:$I,"&gt;0",Data!$I:$I,"&lt;=52"),
IF('Sales Value'!$B$6="Customer location",SUMIFS(Data!$H:$H,Data!$C:$C,VAL!$E44,Data!$I:$I,"&gt;0",Data!$I:$I,"&lt;=52"),
IF('Sales Value'!$B$6="Product type",SUMIFS(Data!$H:$H,Data!$F:$F,VAL!$E44,Data!$I:$I,"&gt;0",Data!$I:$I,"&lt;=52"),
""))))</f>
        <v/>
      </c>
      <c r="P44" s="35" t="str">
        <f>IF($E44="","",
IF('Sales Value'!$B$6="Customer name",SUMIFS(Data!$H:$H,Data!$B:$B,VAL!$E44,Data!$I:$I,"&gt;52",Data!$I:$I,"&lt;=104"),
IF('Sales Value'!$B$6="Customer location",SUMIFS(Data!$H:$H,Data!$C:$C,VAL!$E44,Data!$I:$I,"&gt;52",Data!$I:$I,"&lt;=104"),
IF('Sales Value'!$B$6="Product type",SUMIFS(Data!$H:$H,Data!$F:$F,VAL!$E44,Data!$I:$I,"&gt;52",Data!$I:$I,"&lt;=104"),
""))))</f>
        <v/>
      </c>
    </row>
    <row r="45" spans="1:16" x14ac:dyDescent="0.35">
      <c r="A45" s="8" t="str">
        <f>IFERROR(_xlfn.RANK.EQ(F45,$F$3:$F$150,0)+COUNTIF($F$3:F45,F45)-1,"")</f>
        <v/>
      </c>
      <c r="B45" s="8" t="str">
        <f>IFERROR(_xlfn.RANK.EQ(I45,$I$3:$I$150,0)+COUNTIF($I$3:I45,I45)-1,"")</f>
        <v/>
      </c>
      <c r="C45" s="8" t="str">
        <f>IFERROR(_xlfn.RANK.EQ(L45,$L$3:$L$150,0)+COUNTIF($L$3:L45,L45)-1,"")</f>
        <v/>
      </c>
      <c r="D45" s="8" t="str">
        <f>IFERROR(_xlfn.RANK.EQ(O45,$O$3:$O$150,0)+COUNTIF($O$3:O45,O45)-1,"")</f>
        <v/>
      </c>
      <c r="E45" t="str">
        <f xml:space="preserve">
IF('Pivot fields'!$B44="(blank)","",
IF('Sales Value'!$B$6="Customer Name",IF(NOT(OR('Pivot fields'!$B44="(blank)",'Pivot fields'!$B44="")),'Pivot fields'!$B44,""),
IF('Sales Value'!$B$6="Customer location",IF(NOT(OR('Pivot fields'!$D44="(blank)",'Pivot fields'!$D44="")),'Pivot fields'!$D44,""),
IF('Sales Value'!$B$6="Product type",IF(NOT(OR('Pivot fields'!$F44="(blank)",'Pivot fields'!$F44="")),'Pivot fields'!$F44,""),
""))))</f>
        <v/>
      </c>
      <c r="F45" s="35" t="str">
        <f>IF($E45="","",
IF('Sales Value'!$B$6="Customer name",SUMIFS(Data!$H:$H,Data!$B:$B,VAL!$E45,Data!$I:$I,1),
IF('Sales Value'!$B$6="Customer location",SUMIFS(Data!$H:$H,Data!$C:$C,VAL!$E45,Data!$I:$I,1),
IF('Sales Value'!$B$6="Product type",SUMIFS(Data!$H:$H,Data!$F:$F,VAL!$E45,Data!$I:$I,1),
""))))</f>
        <v/>
      </c>
      <c r="G45" s="35" t="str">
        <f>IF($E45="","",
IF('Sales Value'!$B$6="Customer name",SUMIFS(Data!$H:$H,Data!$B:$B,VAL!$E45,Data!$I:$I,53),
IF('Sales Value'!$B$6="Customer location",SUMIFS(Data!$H:$H,Data!$C:$C,VAL!$E45,Data!$I:$I,53),
IF('Sales Value'!$B$6="Product type",SUMIFS(Data!$H:$H,Data!$F:$F,VAL!$E45,Data!$I:$I,53),
""))))</f>
        <v/>
      </c>
      <c r="I45" s="35" t="str">
        <f>IF($E45="","",
IF('Sales Value'!$B$6="Customer name",SUMIFS(Data!$H:$H,Data!$B:$B,VAL!$E45,Data!$I:$I,"&gt;0",Data!$I:$I,"&lt;=4"),
IF('Sales Value'!$B$6="Customer location",SUMIFS(Data!$H:$H,Data!$C:$C,VAL!$E45,Data!$I:$I,"&gt;0",Data!$I:$I,"&lt;=4"),
IF('Sales Value'!$B$6="Product type",SUMIFS(Data!$H:$H,Data!$F:$F,VAL!$E45,Data!$I:$I,"&gt;0",Data!$I:$I,"&lt;=4"),
""))))</f>
        <v/>
      </c>
      <c r="J45" s="35" t="str">
        <f>IF($E45="","",
IF('Sales Value'!$B$6="Customer name",SUMIFS(Data!$H:$H,Data!$B:$B,VAL!$E45,Data!$I:$I,"&gt;52",Data!$I:$I,"&lt;=56"),
IF('Sales Value'!$B$6="Customer location",SUMIFS(Data!$H:$H,Data!$C:$C,VAL!$E45,Data!$I:$I,"&gt;52",Data!$I:$I,"&lt;=56"),
IF('Sales Value'!$B$6="Product type",SUMIFS(Data!$H:$H,Data!$F:$F,VAL!$E45,Data!$I:$I,"&gt;52",Data!$I:$I,"&lt;=56"),
""))))</f>
        <v/>
      </c>
      <c r="L45" s="35" t="str">
        <f>IF($E45="","",
IF('Sales Value'!$B$6="Customer name",SUMIFS(Data!$H:$H,Data!$B:$B,VAL!$E45,Data!$I:$I,"&gt;0",Data!$I:$I,"&lt;=13"),
IF('Sales Value'!$B$6="Customer location",SUMIFS(Data!$H:$H,Data!$C:$C,VAL!$E45,Data!$I:$I,"&gt;0",Data!$I:$I,"&lt;=13"),
IF('Sales Value'!$B$6="Product type",SUMIFS(Data!$H:$H,Data!$F:$F,VAL!$E45,Data!$I:$I,"&gt;0",Data!$I:$I,"&lt;=13"),
""))))</f>
        <v/>
      </c>
      <c r="M45" s="35" t="str">
        <f>IF($E45="","",
IF('Sales Value'!$B$6="Customer name",SUMIFS(Data!$H:$H,Data!$B:$B,VAL!$E45,Data!$I:$I,"&gt;52",Data!$I:$I,"&lt;=65"),
IF('Sales Value'!$B$6="Customer location",SUMIFS(Data!$H:$H,Data!$C:$C,VAL!$E45,Data!$I:$I,"&gt;52",Data!$I:$I,"&lt;=65"),
IF('Sales Value'!$B$6="Product type",SUMIFS(Data!$H:$H,Data!$F:$F,VAL!$E45,Data!$I:$I,"&gt;52",Data!$I:$I,"&lt;=65"),
""))))</f>
        <v/>
      </c>
      <c r="O45" s="35" t="str">
        <f>IF($E45="","",
IF('Sales Value'!$B$6="Customer name",SUMIFS(Data!$H:$H,Data!$B:$B,VAL!$E45,Data!$I:$I,"&gt;0",Data!$I:$I,"&lt;=52"),
IF('Sales Value'!$B$6="Customer location",SUMIFS(Data!$H:$H,Data!$C:$C,VAL!$E45,Data!$I:$I,"&gt;0",Data!$I:$I,"&lt;=52"),
IF('Sales Value'!$B$6="Product type",SUMIFS(Data!$H:$H,Data!$F:$F,VAL!$E45,Data!$I:$I,"&gt;0",Data!$I:$I,"&lt;=52"),
""))))</f>
        <v/>
      </c>
      <c r="P45" s="35" t="str">
        <f>IF($E45="","",
IF('Sales Value'!$B$6="Customer name",SUMIFS(Data!$H:$H,Data!$B:$B,VAL!$E45,Data!$I:$I,"&gt;52",Data!$I:$I,"&lt;=104"),
IF('Sales Value'!$B$6="Customer location",SUMIFS(Data!$H:$H,Data!$C:$C,VAL!$E45,Data!$I:$I,"&gt;52",Data!$I:$I,"&lt;=104"),
IF('Sales Value'!$B$6="Product type",SUMIFS(Data!$H:$H,Data!$F:$F,VAL!$E45,Data!$I:$I,"&gt;52",Data!$I:$I,"&lt;=104"),
""))))</f>
        <v/>
      </c>
    </row>
    <row r="46" spans="1:16" x14ac:dyDescent="0.35">
      <c r="A46" s="8" t="str">
        <f>IFERROR(_xlfn.RANK.EQ(F46,$F$3:$F$150,0)+COUNTIF($F$3:F46,F46)-1,"")</f>
        <v/>
      </c>
      <c r="B46" s="8" t="str">
        <f>IFERROR(_xlfn.RANK.EQ(I46,$I$3:$I$150,0)+COUNTIF($I$3:I46,I46)-1,"")</f>
        <v/>
      </c>
      <c r="C46" s="8" t="str">
        <f>IFERROR(_xlfn.RANK.EQ(L46,$L$3:$L$150,0)+COUNTIF($L$3:L46,L46)-1,"")</f>
        <v/>
      </c>
      <c r="D46" s="8" t="str">
        <f>IFERROR(_xlfn.RANK.EQ(O46,$O$3:$O$150,0)+COUNTIF($O$3:O46,O46)-1,"")</f>
        <v/>
      </c>
      <c r="E46" t="str">
        <f xml:space="preserve">
IF('Pivot fields'!$B45="(blank)","",
IF('Sales Value'!$B$6="Customer Name",IF(NOT(OR('Pivot fields'!$B45="(blank)",'Pivot fields'!$B45="")),'Pivot fields'!$B45,""),
IF('Sales Value'!$B$6="Customer location",IF(NOT(OR('Pivot fields'!$D45="(blank)",'Pivot fields'!$D45="")),'Pivot fields'!$D45,""),
IF('Sales Value'!$B$6="Product type",IF(NOT(OR('Pivot fields'!$F45="(blank)",'Pivot fields'!$F45="")),'Pivot fields'!$F45,""),
""))))</f>
        <v/>
      </c>
      <c r="F46" s="35" t="str">
        <f>IF($E46="","",
IF('Sales Value'!$B$6="Customer name",SUMIFS(Data!$H:$H,Data!$B:$B,VAL!$E46,Data!$I:$I,1),
IF('Sales Value'!$B$6="Customer location",SUMIFS(Data!$H:$H,Data!$C:$C,VAL!$E46,Data!$I:$I,1),
IF('Sales Value'!$B$6="Product type",SUMIFS(Data!$H:$H,Data!$F:$F,VAL!$E46,Data!$I:$I,1),
""))))</f>
        <v/>
      </c>
      <c r="G46" s="35" t="str">
        <f>IF($E46="","",
IF('Sales Value'!$B$6="Customer name",SUMIFS(Data!$H:$H,Data!$B:$B,VAL!$E46,Data!$I:$I,53),
IF('Sales Value'!$B$6="Customer location",SUMIFS(Data!$H:$H,Data!$C:$C,VAL!$E46,Data!$I:$I,53),
IF('Sales Value'!$B$6="Product type",SUMIFS(Data!$H:$H,Data!$F:$F,VAL!$E46,Data!$I:$I,53),
""))))</f>
        <v/>
      </c>
      <c r="I46" s="35" t="str">
        <f>IF($E46="","",
IF('Sales Value'!$B$6="Customer name",SUMIFS(Data!$H:$H,Data!$B:$B,VAL!$E46,Data!$I:$I,"&gt;0",Data!$I:$I,"&lt;=4"),
IF('Sales Value'!$B$6="Customer location",SUMIFS(Data!$H:$H,Data!$C:$C,VAL!$E46,Data!$I:$I,"&gt;0",Data!$I:$I,"&lt;=4"),
IF('Sales Value'!$B$6="Product type",SUMIFS(Data!$H:$H,Data!$F:$F,VAL!$E46,Data!$I:$I,"&gt;0",Data!$I:$I,"&lt;=4"),
""))))</f>
        <v/>
      </c>
      <c r="J46" s="35" t="str">
        <f>IF($E46="","",
IF('Sales Value'!$B$6="Customer name",SUMIFS(Data!$H:$H,Data!$B:$B,VAL!$E46,Data!$I:$I,"&gt;52",Data!$I:$I,"&lt;=56"),
IF('Sales Value'!$B$6="Customer location",SUMIFS(Data!$H:$H,Data!$C:$C,VAL!$E46,Data!$I:$I,"&gt;52",Data!$I:$I,"&lt;=56"),
IF('Sales Value'!$B$6="Product type",SUMIFS(Data!$H:$H,Data!$F:$F,VAL!$E46,Data!$I:$I,"&gt;52",Data!$I:$I,"&lt;=56"),
""))))</f>
        <v/>
      </c>
      <c r="L46" s="35" t="str">
        <f>IF($E46="","",
IF('Sales Value'!$B$6="Customer name",SUMIFS(Data!$H:$H,Data!$B:$B,VAL!$E46,Data!$I:$I,"&gt;0",Data!$I:$I,"&lt;=13"),
IF('Sales Value'!$B$6="Customer location",SUMIFS(Data!$H:$H,Data!$C:$C,VAL!$E46,Data!$I:$I,"&gt;0",Data!$I:$I,"&lt;=13"),
IF('Sales Value'!$B$6="Product type",SUMIFS(Data!$H:$H,Data!$F:$F,VAL!$E46,Data!$I:$I,"&gt;0",Data!$I:$I,"&lt;=13"),
""))))</f>
        <v/>
      </c>
      <c r="M46" s="35" t="str">
        <f>IF($E46="","",
IF('Sales Value'!$B$6="Customer name",SUMIFS(Data!$H:$H,Data!$B:$B,VAL!$E46,Data!$I:$I,"&gt;52",Data!$I:$I,"&lt;=65"),
IF('Sales Value'!$B$6="Customer location",SUMIFS(Data!$H:$H,Data!$C:$C,VAL!$E46,Data!$I:$I,"&gt;52",Data!$I:$I,"&lt;=65"),
IF('Sales Value'!$B$6="Product type",SUMIFS(Data!$H:$H,Data!$F:$F,VAL!$E46,Data!$I:$I,"&gt;52",Data!$I:$I,"&lt;=65"),
""))))</f>
        <v/>
      </c>
      <c r="O46" s="35" t="str">
        <f>IF($E46="","",
IF('Sales Value'!$B$6="Customer name",SUMIFS(Data!$H:$H,Data!$B:$B,VAL!$E46,Data!$I:$I,"&gt;0",Data!$I:$I,"&lt;=52"),
IF('Sales Value'!$B$6="Customer location",SUMIFS(Data!$H:$H,Data!$C:$C,VAL!$E46,Data!$I:$I,"&gt;0",Data!$I:$I,"&lt;=52"),
IF('Sales Value'!$B$6="Product type",SUMIFS(Data!$H:$H,Data!$F:$F,VAL!$E46,Data!$I:$I,"&gt;0",Data!$I:$I,"&lt;=52"),
""))))</f>
        <v/>
      </c>
      <c r="P46" s="35" t="str">
        <f>IF($E46="","",
IF('Sales Value'!$B$6="Customer name",SUMIFS(Data!$H:$H,Data!$B:$B,VAL!$E46,Data!$I:$I,"&gt;52",Data!$I:$I,"&lt;=104"),
IF('Sales Value'!$B$6="Customer location",SUMIFS(Data!$H:$H,Data!$C:$C,VAL!$E46,Data!$I:$I,"&gt;52",Data!$I:$I,"&lt;=104"),
IF('Sales Value'!$B$6="Product type",SUMIFS(Data!$H:$H,Data!$F:$F,VAL!$E46,Data!$I:$I,"&gt;52",Data!$I:$I,"&lt;=104"),
""))))</f>
        <v/>
      </c>
    </row>
    <row r="47" spans="1:16" x14ac:dyDescent="0.35">
      <c r="A47" s="8" t="str">
        <f>IFERROR(_xlfn.RANK.EQ(F47,$F$3:$F$150,0)+COUNTIF($F$3:F47,F47)-1,"")</f>
        <v/>
      </c>
      <c r="B47" s="8" t="str">
        <f>IFERROR(_xlfn.RANK.EQ(I47,$I$3:$I$150,0)+COUNTIF($I$3:I47,I47)-1,"")</f>
        <v/>
      </c>
      <c r="C47" s="8" t="str">
        <f>IFERROR(_xlfn.RANK.EQ(L47,$L$3:$L$150,0)+COUNTIF($L$3:L47,L47)-1,"")</f>
        <v/>
      </c>
      <c r="D47" s="8" t="str">
        <f>IFERROR(_xlfn.RANK.EQ(O47,$O$3:$O$150,0)+COUNTIF($O$3:O47,O47)-1,"")</f>
        <v/>
      </c>
      <c r="E47" t="str">
        <f xml:space="preserve">
IF('Pivot fields'!$B46="(blank)","",
IF('Sales Value'!$B$6="Customer Name",IF(NOT(OR('Pivot fields'!$B46="(blank)",'Pivot fields'!$B46="")),'Pivot fields'!$B46,""),
IF('Sales Value'!$B$6="Customer location",IF(NOT(OR('Pivot fields'!$D46="(blank)",'Pivot fields'!$D46="")),'Pivot fields'!$D46,""),
IF('Sales Value'!$B$6="Product type",IF(NOT(OR('Pivot fields'!$F46="(blank)",'Pivot fields'!$F46="")),'Pivot fields'!$F46,""),
""))))</f>
        <v/>
      </c>
      <c r="F47" s="35" t="str">
        <f>IF($E47="","",
IF('Sales Value'!$B$6="Customer name",SUMIFS(Data!$H:$H,Data!$B:$B,VAL!$E47,Data!$I:$I,1),
IF('Sales Value'!$B$6="Customer location",SUMIFS(Data!$H:$H,Data!$C:$C,VAL!$E47,Data!$I:$I,1),
IF('Sales Value'!$B$6="Product type",SUMIFS(Data!$H:$H,Data!$F:$F,VAL!$E47,Data!$I:$I,1),
""))))</f>
        <v/>
      </c>
      <c r="G47" s="35" t="str">
        <f>IF($E47="","",
IF('Sales Value'!$B$6="Customer name",SUMIFS(Data!$H:$H,Data!$B:$B,VAL!$E47,Data!$I:$I,53),
IF('Sales Value'!$B$6="Customer location",SUMIFS(Data!$H:$H,Data!$C:$C,VAL!$E47,Data!$I:$I,53),
IF('Sales Value'!$B$6="Product type",SUMIFS(Data!$H:$H,Data!$F:$F,VAL!$E47,Data!$I:$I,53),
""))))</f>
        <v/>
      </c>
      <c r="I47" s="35" t="str">
        <f>IF($E47="","",
IF('Sales Value'!$B$6="Customer name",SUMIFS(Data!$H:$H,Data!$B:$B,VAL!$E47,Data!$I:$I,"&gt;0",Data!$I:$I,"&lt;=4"),
IF('Sales Value'!$B$6="Customer location",SUMIFS(Data!$H:$H,Data!$C:$C,VAL!$E47,Data!$I:$I,"&gt;0",Data!$I:$I,"&lt;=4"),
IF('Sales Value'!$B$6="Product type",SUMIFS(Data!$H:$H,Data!$F:$F,VAL!$E47,Data!$I:$I,"&gt;0",Data!$I:$I,"&lt;=4"),
""))))</f>
        <v/>
      </c>
      <c r="J47" s="35" t="str">
        <f>IF($E47="","",
IF('Sales Value'!$B$6="Customer name",SUMIFS(Data!$H:$H,Data!$B:$B,VAL!$E47,Data!$I:$I,"&gt;52",Data!$I:$I,"&lt;=56"),
IF('Sales Value'!$B$6="Customer location",SUMIFS(Data!$H:$H,Data!$C:$C,VAL!$E47,Data!$I:$I,"&gt;52",Data!$I:$I,"&lt;=56"),
IF('Sales Value'!$B$6="Product type",SUMIFS(Data!$H:$H,Data!$F:$F,VAL!$E47,Data!$I:$I,"&gt;52",Data!$I:$I,"&lt;=56"),
""))))</f>
        <v/>
      </c>
      <c r="L47" s="35" t="str">
        <f>IF($E47="","",
IF('Sales Value'!$B$6="Customer name",SUMIFS(Data!$H:$H,Data!$B:$B,VAL!$E47,Data!$I:$I,"&gt;0",Data!$I:$I,"&lt;=13"),
IF('Sales Value'!$B$6="Customer location",SUMIFS(Data!$H:$H,Data!$C:$C,VAL!$E47,Data!$I:$I,"&gt;0",Data!$I:$I,"&lt;=13"),
IF('Sales Value'!$B$6="Product type",SUMIFS(Data!$H:$H,Data!$F:$F,VAL!$E47,Data!$I:$I,"&gt;0",Data!$I:$I,"&lt;=13"),
""))))</f>
        <v/>
      </c>
      <c r="M47" s="35" t="str">
        <f>IF($E47="","",
IF('Sales Value'!$B$6="Customer name",SUMIFS(Data!$H:$H,Data!$B:$B,VAL!$E47,Data!$I:$I,"&gt;52",Data!$I:$I,"&lt;=65"),
IF('Sales Value'!$B$6="Customer location",SUMIFS(Data!$H:$H,Data!$C:$C,VAL!$E47,Data!$I:$I,"&gt;52",Data!$I:$I,"&lt;=65"),
IF('Sales Value'!$B$6="Product type",SUMIFS(Data!$H:$H,Data!$F:$F,VAL!$E47,Data!$I:$I,"&gt;52",Data!$I:$I,"&lt;=65"),
""))))</f>
        <v/>
      </c>
      <c r="O47" s="35" t="str">
        <f>IF($E47="","",
IF('Sales Value'!$B$6="Customer name",SUMIFS(Data!$H:$H,Data!$B:$B,VAL!$E47,Data!$I:$I,"&gt;0",Data!$I:$I,"&lt;=52"),
IF('Sales Value'!$B$6="Customer location",SUMIFS(Data!$H:$H,Data!$C:$C,VAL!$E47,Data!$I:$I,"&gt;0",Data!$I:$I,"&lt;=52"),
IF('Sales Value'!$B$6="Product type",SUMIFS(Data!$H:$H,Data!$F:$F,VAL!$E47,Data!$I:$I,"&gt;0",Data!$I:$I,"&lt;=52"),
""))))</f>
        <v/>
      </c>
      <c r="P47" s="35" t="str">
        <f>IF($E47="","",
IF('Sales Value'!$B$6="Customer name",SUMIFS(Data!$H:$H,Data!$B:$B,VAL!$E47,Data!$I:$I,"&gt;52",Data!$I:$I,"&lt;=104"),
IF('Sales Value'!$B$6="Customer location",SUMIFS(Data!$H:$H,Data!$C:$C,VAL!$E47,Data!$I:$I,"&gt;52",Data!$I:$I,"&lt;=104"),
IF('Sales Value'!$B$6="Product type",SUMIFS(Data!$H:$H,Data!$F:$F,VAL!$E47,Data!$I:$I,"&gt;52",Data!$I:$I,"&lt;=104"),
""))))</f>
        <v/>
      </c>
    </row>
    <row r="48" spans="1:16" x14ac:dyDescent="0.35">
      <c r="A48" s="8" t="str">
        <f>IFERROR(_xlfn.RANK.EQ(F48,$F$3:$F$150,0)+COUNTIF($F$3:F48,F48)-1,"")</f>
        <v/>
      </c>
      <c r="B48" s="8" t="str">
        <f>IFERROR(_xlfn.RANK.EQ(I48,$I$3:$I$150,0)+COUNTIF($I$3:I48,I48)-1,"")</f>
        <v/>
      </c>
      <c r="C48" s="8" t="str">
        <f>IFERROR(_xlfn.RANK.EQ(L48,$L$3:$L$150,0)+COUNTIF($L$3:L48,L48)-1,"")</f>
        <v/>
      </c>
      <c r="D48" s="8" t="str">
        <f>IFERROR(_xlfn.RANK.EQ(O48,$O$3:$O$150,0)+COUNTIF($O$3:O48,O48)-1,"")</f>
        <v/>
      </c>
      <c r="E48" t="str">
        <f xml:space="preserve">
IF('Pivot fields'!$B47="(blank)","",
IF('Sales Value'!$B$6="Customer Name",IF(NOT(OR('Pivot fields'!$B47="(blank)",'Pivot fields'!$B47="")),'Pivot fields'!$B47,""),
IF('Sales Value'!$B$6="Customer location",IF(NOT(OR('Pivot fields'!$D47="(blank)",'Pivot fields'!$D47="")),'Pivot fields'!$D47,""),
IF('Sales Value'!$B$6="Product type",IF(NOT(OR('Pivot fields'!$F47="(blank)",'Pivot fields'!$F47="")),'Pivot fields'!$F47,""),
""))))</f>
        <v/>
      </c>
      <c r="F48" s="35" t="str">
        <f>IF($E48="","",
IF('Sales Value'!$B$6="Customer name",SUMIFS(Data!$H:$H,Data!$B:$B,VAL!$E48,Data!$I:$I,1),
IF('Sales Value'!$B$6="Customer location",SUMIFS(Data!$H:$H,Data!$C:$C,VAL!$E48,Data!$I:$I,1),
IF('Sales Value'!$B$6="Product type",SUMIFS(Data!$H:$H,Data!$F:$F,VAL!$E48,Data!$I:$I,1),
""))))</f>
        <v/>
      </c>
      <c r="G48" s="35" t="str">
        <f>IF($E48="","",
IF('Sales Value'!$B$6="Customer name",SUMIFS(Data!$H:$H,Data!$B:$B,VAL!$E48,Data!$I:$I,53),
IF('Sales Value'!$B$6="Customer location",SUMIFS(Data!$H:$H,Data!$C:$C,VAL!$E48,Data!$I:$I,53),
IF('Sales Value'!$B$6="Product type",SUMIFS(Data!$H:$H,Data!$F:$F,VAL!$E48,Data!$I:$I,53),
""))))</f>
        <v/>
      </c>
      <c r="I48" s="35" t="str">
        <f>IF($E48="","",
IF('Sales Value'!$B$6="Customer name",SUMIFS(Data!$H:$H,Data!$B:$B,VAL!$E48,Data!$I:$I,"&gt;0",Data!$I:$I,"&lt;=4"),
IF('Sales Value'!$B$6="Customer location",SUMIFS(Data!$H:$H,Data!$C:$C,VAL!$E48,Data!$I:$I,"&gt;0",Data!$I:$I,"&lt;=4"),
IF('Sales Value'!$B$6="Product type",SUMIFS(Data!$H:$H,Data!$F:$F,VAL!$E48,Data!$I:$I,"&gt;0",Data!$I:$I,"&lt;=4"),
""))))</f>
        <v/>
      </c>
      <c r="J48" s="35" t="str">
        <f>IF($E48="","",
IF('Sales Value'!$B$6="Customer name",SUMIFS(Data!$H:$H,Data!$B:$B,VAL!$E48,Data!$I:$I,"&gt;52",Data!$I:$I,"&lt;=56"),
IF('Sales Value'!$B$6="Customer location",SUMIFS(Data!$H:$H,Data!$C:$C,VAL!$E48,Data!$I:$I,"&gt;52",Data!$I:$I,"&lt;=56"),
IF('Sales Value'!$B$6="Product type",SUMIFS(Data!$H:$H,Data!$F:$F,VAL!$E48,Data!$I:$I,"&gt;52",Data!$I:$I,"&lt;=56"),
""))))</f>
        <v/>
      </c>
      <c r="L48" s="35" t="str">
        <f>IF($E48="","",
IF('Sales Value'!$B$6="Customer name",SUMIFS(Data!$H:$H,Data!$B:$B,VAL!$E48,Data!$I:$I,"&gt;0",Data!$I:$I,"&lt;=13"),
IF('Sales Value'!$B$6="Customer location",SUMIFS(Data!$H:$H,Data!$C:$C,VAL!$E48,Data!$I:$I,"&gt;0",Data!$I:$I,"&lt;=13"),
IF('Sales Value'!$B$6="Product type",SUMIFS(Data!$H:$H,Data!$F:$F,VAL!$E48,Data!$I:$I,"&gt;0",Data!$I:$I,"&lt;=13"),
""))))</f>
        <v/>
      </c>
      <c r="M48" s="35" t="str">
        <f>IF($E48="","",
IF('Sales Value'!$B$6="Customer name",SUMIFS(Data!$H:$H,Data!$B:$B,VAL!$E48,Data!$I:$I,"&gt;52",Data!$I:$I,"&lt;=65"),
IF('Sales Value'!$B$6="Customer location",SUMIFS(Data!$H:$H,Data!$C:$C,VAL!$E48,Data!$I:$I,"&gt;52",Data!$I:$I,"&lt;=65"),
IF('Sales Value'!$B$6="Product type",SUMIFS(Data!$H:$H,Data!$F:$F,VAL!$E48,Data!$I:$I,"&gt;52",Data!$I:$I,"&lt;=65"),
""))))</f>
        <v/>
      </c>
      <c r="O48" s="35" t="str">
        <f>IF($E48="","",
IF('Sales Value'!$B$6="Customer name",SUMIFS(Data!$H:$H,Data!$B:$B,VAL!$E48,Data!$I:$I,"&gt;0",Data!$I:$I,"&lt;=52"),
IF('Sales Value'!$B$6="Customer location",SUMIFS(Data!$H:$H,Data!$C:$C,VAL!$E48,Data!$I:$I,"&gt;0",Data!$I:$I,"&lt;=52"),
IF('Sales Value'!$B$6="Product type",SUMIFS(Data!$H:$H,Data!$F:$F,VAL!$E48,Data!$I:$I,"&gt;0",Data!$I:$I,"&lt;=52"),
""))))</f>
        <v/>
      </c>
      <c r="P48" s="35" t="str">
        <f>IF($E48="","",
IF('Sales Value'!$B$6="Customer name",SUMIFS(Data!$H:$H,Data!$B:$B,VAL!$E48,Data!$I:$I,"&gt;52",Data!$I:$I,"&lt;=104"),
IF('Sales Value'!$B$6="Customer location",SUMIFS(Data!$H:$H,Data!$C:$C,VAL!$E48,Data!$I:$I,"&gt;52",Data!$I:$I,"&lt;=104"),
IF('Sales Value'!$B$6="Product type",SUMIFS(Data!$H:$H,Data!$F:$F,VAL!$E48,Data!$I:$I,"&gt;52",Data!$I:$I,"&lt;=104"),
""))))</f>
        <v/>
      </c>
    </row>
    <row r="49" spans="1:16" x14ac:dyDescent="0.35">
      <c r="A49" s="8" t="str">
        <f>IFERROR(_xlfn.RANK.EQ(F49,$F$3:$F$150,0)+COUNTIF($F$3:F49,F49)-1,"")</f>
        <v/>
      </c>
      <c r="B49" s="8" t="str">
        <f>IFERROR(_xlfn.RANK.EQ(I49,$I$3:$I$150,0)+COUNTIF($I$3:I49,I49)-1,"")</f>
        <v/>
      </c>
      <c r="C49" s="8" t="str">
        <f>IFERROR(_xlfn.RANK.EQ(L49,$L$3:$L$150,0)+COUNTIF($L$3:L49,L49)-1,"")</f>
        <v/>
      </c>
      <c r="D49" s="8" t="str">
        <f>IFERROR(_xlfn.RANK.EQ(O49,$O$3:$O$150,0)+COUNTIF($O$3:O49,O49)-1,"")</f>
        <v/>
      </c>
      <c r="E49" t="str">
        <f xml:space="preserve">
IF('Pivot fields'!$B48="(blank)","",
IF('Sales Value'!$B$6="Customer Name",IF(NOT(OR('Pivot fields'!$B48="(blank)",'Pivot fields'!$B48="")),'Pivot fields'!$B48,""),
IF('Sales Value'!$B$6="Customer location",IF(NOT(OR('Pivot fields'!$D48="(blank)",'Pivot fields'!$D48="")),'Pivot fields'!$D48,""),
IF('Sales Value'!$B$6="Product type",IF(NOT(OR('Pivot fields'!$F48="(blank)",'Pivot fields'!$F48="")),'Pivot fields'!$F48,""),
""))))</f>
        <v/>
      </c>
      <c r="F49" s="35" t="str">
        <f>IF($E49="","",
IF('Sales Value'!$B$6="Customer name",SUMIFS(Data!$H:$H,Data!$B:$B,VAL!$E49,Data!$I:$I,1),
IF('Sales Value'!$B$6="Customer location",SUMIFS(Data!$H:$H,Data!$C:$C,VAL!$E49,Data!$I:$I,1),
IF('Sales Value'!$B$6="Product type",SUMIFS(Data!$H:$H,Data!$F:$F,VAL!$E49,Data!$I:$I,1),
""))))</f>
        <v/>
      </c>
      <c r="G49" s="35" t="str">
        <f>IF($E49="","",
IF('Sales Value'!$B$6="Customer name",SUMIFS(Data!$H:$H,Data!$B:$B,VAL!$E49,Data!$I:$I,53),
IF('Sales Value'!$B$6="Customer location",SUMIFS(Data!$H:$H,Data!$C:$C,VAL!$E49,Data!$I:$I,53),
IF('Sales Value'!$B$6="Product type",SUMIFS(Data!$H:$H,Data!$F:$F,VAL!$E49,Data!$I:$I,53),
""))))</f>
        <v/>
      </c>
      <c r="I49" s="35" t="str">
        <f>IF($E49="","",
IF('Sales Value'!$B$6="Customer name",SUMIFS(Data!$H:$H,Data!$B:$B,VAL!$E49,Data!$I:$I,"&gt;0",Data!$I:$I,"&lt;=4"),
IF('Sales Value'!$B$6="Customer location",SUMIFS(Data!$H:$H,Data!$C:$C,VAL!$E49,Data!$I:$I,"&gt;0",Data!$I:$I,"&lt;=4"),
IF('Sales Value'!$B$6="Product type",SUMIFS(Data!$H:$H,Data!$F:$F,VAL!$E49,Data!$I:$I,"&gt;0",Data!$I:$I,"&lt;=4"),
""))))</f>
        <v/>
      </c>
      <c r="J49" s="35" t="str">
        <f>IF($E49="","",
IF('Sales Value'!$B$6="Customer name",SUMIFS(Data!$H:$H,Data!$B:$B,VAL!$E49,Data!$I:$I,"&gt;52",Data!$I:$I,"&lt;=56"),
IF('Sales Value'!$B$6="Customer location",SUMIFS(Data!$H:$H,Data!$C:$C,VAL!$E49,Data!$I:$I,"&gt;52",Data!$I:$I,"&lt;=56"),
IF('Sales Value'!$B$6="Product type",SUMIFS(Data!$H:$H,Data!$F:$F,VAL!$E49,Data!$I:$I,"&gt;52",Data!$I:$I,"&lt;=56"),
""))))</f>
        <v/>
      </c>
      <c r="L49" s="35" t="str">
        <f>IF($E49="","",
IF('Sales Value'!$B$6="Customer name",SUMIFS(Data!$H:$H,Data!$B:$B,VAL!$E49,Data!$I:$I,"&gt;0",Data!$I:$I,"&lt;=13"),
IF('Sales Value'!$B$6="Customer location",SUMIFS(Data!$H:$H,Data!$C:$C,VAL!$E49,Data!$I:$I,"&gt;0",Data!$I:$I,"&lt;=13"),
IF('Sales Value'!$B$6="Product type",SUMIFS(Data!$H:$H,Data!$F:$F,VAL!$E49,Data!$I:$I,"&gt;0",Data!$I:$I,"&lt;=13"),
""))))</f>
        <v/>
      </c>
      <c r="M49" s="35" t="str">
        <f>IF($E49="","",
IF('Sales Value'!$B$6="Customer name",SUMIFS(Data!$H:$H,Data!$B:$B,VAL!$E49,Data!$I:$I,"&gt;52",Data!$I:$I,"&lt;=65"),
IF('Sales Value'!$B$6="Customer location",SUMIFS(Data!$H:$H,Data!$C:$C,VAL!$E49,Data!$I:$I,"&gt;52",Data!$I:$I,"&lt;=65"),
IF('Sales Value'!$B$6="Product type",SUMIFS(Data!$H:$H,Data!$F:$F,VAL!$E49,Data!$I:$I,"&gt;52",Data!$I:$I,"&lt;=65"),
""))))</f>
        <v/>
      </c>
      <c r="O49" s="35" t="str">
        <f>IF($E49="","",
IF('Sales Value'!$B$6="Customer name",SUMIFS(Data!$H:$H,Data!$B:$B,VAL!$E49,Data!$I:$I,"&gt;0",Data!$I:$I,"&lt;=52"),
IF('Sales Value'!$B$6="Customer location",SUMIFS(Data!$H:$H,Data!$C:$C,VAL!$E49,Data!$I:$I,"&gt;0",Data!$I:$I,"&lt;=52"),
IF('Sales Value'!$B$6="Product type",SUMIFS(Data!$H:$H,Data!$F:$F,VAL!$E49,Data!$I:$I,"&gt;0",Data!$I:$I,"&lt;=52"),
""))))</f>
        <v/>
      </c>
      <c r="P49" s="35" t="str">
        <f>IF($E49="","",
IF('Sales Value'!$B$6="Customer name",SUMIFS(Data!$H:$H,Data!$B:$B,VAL!$E49,Data!$I:$I,"&gt;52",Data!$I:$I,"&lt;=104"),
IF('Sales Value'!$B$6="Customer location",SUMIFS(Data!$H:$H,Data!$C:$C,VAL!$E49,Data!$I:$I,"&gt;52",Data!$I:$I,"&lt;=104"),
IF('Sales Value'!$B$6="Product type",SUMIFS(Data!$H:$H,Data!$F:$F,VAL!$E49,Data!$I:$I,"&gt;52",Data!$I:$I,"&lt;=104"),
""))))</f>
        <v/>
      </c>
    </row>
    <row r="50" spans="1:16" x14ac:dyDescent="0.35">
      <c r="A50" s="8" t="str">
        <f>IFERROR(_xlfn.RANK.EQ(F50,$F$3:$F$150,0)+COUNTIF($F$3:F50,F50)-1,"")</f>
        <v/>
      </c>
      <c r="B50" s="8" t="str">
        <f>IFERROR(_xlfn.RANK.EQ(I50,$I$3:$I$150,0)+COUNTIF($I$3:I50,I50)-1,"")</f>
        <v/>
      </c>
      <c r="C50" s="8" t="str">
        <f>IFERROR(_xlfn.RANK.EQ(L50,$L$3:$L$150,0)+COUNTIF($L$3:L50,L50)-1,"")</f>
        <v/>
      </c>
      <c r="D50" s="8" t="str">
        <f>IFERROR(_xlfn.RANK.EQ(O50,$O$3:$O$150,0)+COUNTIF($O$3:O50,O50)-1,"")</f>
        <v/>
      </c>
      <c r="E50" t="str">
        <f xml:space="preserve">
IF('Pivot fields'!$B49="(blank)","",
IF('Sales Value'!$B$6="Customer Name",IF(NOT(OR('Pivot fields'!$B49="(blank)",'Pivot fields'!$B49="")),'Pivot fields'!$B49,""),
IF('Sales Value'!$B$6="Customer location",IF(NOT(OR('Pivot fields'!$D49="(blank)",'Pivot fields'!$D49="")),'Pivot fields'!$D49,""),
IF('Sales Value'!$B$6="Product type",IF(NOT(OR('Pivot fields'!$F49="(blank)",'Pivot fields'!$F49="")),'Pivot fields'!$F49,""),
""))))</f>
        <v/>
      </c>
      <c r="F50" s="35" t="str">
        <f>IF($E50="","",
IF('Sales Value'!$B$6="Customer name",SUMIFS(Data!$H:$H,Data!$B:$B,VAL!$E50,Data!$I:$I,1),
IF('Sales Value'!$B$6="Customer location",SUMIFS(Data!$H:$H,Data!$C:$C,VAL!$E50,Data!$I:$I,1),
IF('Sales Value'!$B$6="Product type",SUMIFS(Data!$H:$H,Data!$F:$F,VAL!$E50,Data!$I:$I,1),
""))))</f>
        <v/>
      </c>
      <c r="G50" s="35" t="str">
        <f>IF($E50="","",
IF('Sales Value'!$B$6="Customer name",SUMIFS(Data!$H:$H,Data!$B:$B,VAL!$E50,Data!$I:$I,53),
IF('Sales Value'!$B$6="Customer location",SUMIFS(Data!$H:$H,Data!$C:$C,VAL!$E50,Data!$I:$I,53),
IF('Sales Value'!$B$6="Product type",SUMIFS(Data!$H:$H,Data!$F:$F,VAL!$E50,Data!$I:$I,53),
""))))</f>
        <v/>
      </c>
      <c r="I50" s="35" t="str">
        <f>IF($E50="","",
IF('Sales Value'!$B$6="Customer name",SUMIFS(Data!$H:$H,Data!$B:$B,VAL!$E50,Data!$I:$I,"&gt;0",Data!$I:$I,"&lt;=4"),
IF('Sales Value'!$B$6="Customer location",SUMIFS(Data!$H:$H,Data!$C:$C,VAL!$E50,Data!$I:$I,"&gt;0",Data!$I:$I,"&lt;=4"),
IF('Sales Value'!$B$6="Product type",SUMIFS(Data!$H:$H,Data!$F:$F,VAL!$E50,Data!$I:$I,"&gt;0",Data!$I:$I,"&lt;=4"),
""))))</f>
        <v/>
      </c>
      <c r="J50" s="35" t="str">
        <f>IF($E50="","",
IF('Sales Value'!$B$6="Customer name",SUMIFS(Data!$H:$H,Data!$B:$B,VAL!$E50,Data!$I:$I,"&gt;52",Data!$I:$I,"&lt;=56"),
IF('Sales Value'!$B$6="Customer location",SUMIFS(Data!$H:$H,Data!$C:$C,VAL!$E50,Data!$I:$I,"&gt;52",Data!$I:$I,"&lt;=56"),
IF('Sales Value'!$B$6="Product type",SUMIFS(Data!$H:$H,Data!$F:$F,VAL!$E50,Data!$I:$I,"&gt;52",Data!$I:$I,"&lt;=56"),
""))))</f>
        <v/>
      </c>
      <c r="L50" s="35" t="str">
        <f>IF($E50="","",
IF('Sales Value'!$B$6="Customer name",SUMIFS(Data!$H:$H,Data!$B:$B,VAL!$E50,Data!$I:$I,"&gt;0",Data!$I:$I,"&lt;=13"),
IF('Sales Value'!$B$6="Customer location",SUMIFS(Data!$H:$H,Data!$C:$C,VAL!$E50,Data!$I:$I,"&gt;0",Data!$I:$I,"&lt;=13"),
IF('Sales Value'!$B$6="Product type",SUMIFS(Data!$H:$H,Data!$F:$F,VAL!$E50,Data!$I:$I,"&gt;0",Data!$I:$I,"&lt;=13"),
""))))</f>
        <v/>
      </c>
      <c r="M50" s="35" t="str">
        <f>IF($E50="","",
IF('Sales Value'!$B$6="Customer name",SUMIFS(Data!$H:$H,Data!$B:$B,VAL!$E50,Data!$I:$I,"&gt;52",Data!$I:$I,"&lt;=65"),
IF('Sales Value'!$B$6="Customer location",SUMIFS(Data!$H:$H,Data!$C:$C,VAL!$E50,Data!$I:$I,"&gt;52",Data!$I:$I,"&lt;=65"),
IF('Sales Value'!$B$6="Product type",SUMIFS(Data!$H:$H,Data!$F:$F,VAL!$E50,Data!$I:$I,"&gt;52",Data!$I:$I,"&lt;=65"),
""))))</f>
        <v/>
      </c>
      <c r="O50" s="35" t="str">
        <f>IF($E50="","",
IF('Sales Value'!$B$6="Customer name",SUMIFS(Data!$H:$H,Data!$B:$B,VAL!$E50,Data!$I:$I,"&gt;0",Data!$I:$I,"&lt;=52"),
IF('Sales Value'!$B$6="Customer location",SUMIFS(Data!$H:$H,Data!$C:$C,VAL!$E50,Data!$I:$I,"&gt;0",Data!$I:$I,"&lt;=52"),
IF('Sales Value'!$B$6="Product type",SUMIFS(Data!$H:$H,Data!$F:$F,VAL!$E50,Data!$I:$I,"&gt;0",Data!$I:$I,"&lt;=52"),
""))))</f>
        <v/>
      </c>
      <c r="P50" s="35" t="str">
        <f>IF($E50="","",
IF('Sales Value'!$B$6="Customer name",SUMIFS(Data!$H:$H,Data!$B:$B,VAL!$E50,Data!$I:$I,"&gt;52",Data!$I:$I,"&lt;=104"),
IF('Sales Value'!$B$6="Customer location",SUMIFS(Data!$H:$H,Data!$C:$C,VAL!$E50,Data!$I:$I,"&gt;52",Data!$I:$I,"&lt;=104"),
IF('Sales Value'!$B$6="Product type",SUMIFS(Data!$H:$H,Data!$F:$F,VAL!$E50,Data!$I:$I,"&gt;52",Data!$I:$I,"&lt;=104"),
""))))</f>
        <v/>
      </c>
    </row>
    <row r="51" spans="1:16" x14ac:dyDescent="0.35">
      <c r="A51" s="8" t="str">
        <f>IFERROR(_xlfn.RANK.EQ(F51,$F$3:$F$150,0)+COUNTIF($F$3:F51,F51)-1,"")</f>
        <v/>
      </c>
      <c r="B51" s="8" t="str">
        <f>IFERROR(_xlfn.RANK.EQ(I51,$I$3:$I$150,0)+COUNTIF($I$3:I51,I51)-1,"")</f>
        <v/>
      </c>
      <c r="C51" s="8" t="str">
        <f>IFERROR(_xlfn.RANK.EQ(L51,$L$3:$L$150,0)+COUNTIF($L$3:L51,L51)-1,"")</f>
        <v/>
      </c>
      <c r="D51" s="8" t="str">
        <f>IFERROR(_xlfn.RANK.EQ(O51,$O$3:$O$150,0)+COUNTIF($O$3:O51,O51)-1,"")</f>
        <v/>
      </c>
      <c r="E51" t="str">
        <f xml:space="preserve">
IF('Pivot fields'!$B50="(blank)","",
IF('Sales Value'!$B$6="Customer Name",IF(NOT(OR('Pivot fields'!$B50="(blank)",'Pivot fields'!$B50="")),'Pivot fields'!$B50,""),
IF('Sales Value'!$B$6="Customer location",IF(NOT(OR('Pivot fields'!$D50="(blank)",'Pivot fields'!$D50="")),'Pivot fields'!$D50,""),
IF('Sales Value'!$B$6="Product type",IF(NOT(OR('Pivot fields'!$F50="(blank)",'Pivot fields'!$F50="")),'Pivot fields'!$F50,""),
""))))</f>
        <v/>
      </c>
      <c r="F51" s="35" t="str">
        <f>IF($E51="","",
IF('Sales Value'!$B$6="Customer name",SUMIFS(Data!$H:$H,Data!$B:$B,VAL!$E51,Data!$I:$I,1),
IF('Sales Value'!$B$6="Customer location",SUMIFS(Data!$H:$H,Data!$C:$C,VAL!$E51,Data!$I:$I,1),
IF('Sales Value'!$B$6="Product type",SUMIFS(Data!$H:$H,Data!$F:$F,VAL!$E51,Data!$I:$I,1),
""))))</f>
        <v/>
      </c>
      <c r="G51" s="35" t="str">
        <f>IF($E51="","",
IF('Sales Value'!$B$6="Customer name",SUMIFS(Data!$H:$H,Data!$B:$B,VAL!$E51,Data!$I:$I,53),
IF('Sales Value'!$B$6="Customer location",SUMIFS(Data!$H:$H,Data!$C:$C,VAL!$E51,Data!$I:$I,53),
IF('Sales Value'!$B$6="Product type",SUMIFS(Data!$H:$H,Data!$F:$F,VAL!$E51,Data!$I:$I,53),
""))))</f>
        <v/>
      </c>
      <c r="I51" s="35" t="str">
        <f>IF($E51="","",
IF('Sales Value'!$B$6="Customer name",SUMIFS(Data!$H:$H,Data!$B:$B,VAL!$E51,Data!$I:$I,"&gt;0",Data!$I:$I,"&lt;=4"),
IF('Sales Value'!$B$6="Customer location",SUMIFS(Data!$H:$H,Data!$C:$C,VAL!$E51,Data!$I:$I,"&gt;0",Data!$I:$I,"&lt;=4"),
IF('Sales Value'!$B$6="Product type",SUMIFS(Data!$H:$H,Data!$F:$F,VAL!$E51,Data!$I:$I,"&gt;0",Data!$I:$I,"&lt;=4"),
""))))</f>
        <v/>
      </c>
      <c r="J51" s="35" t="str">
        <f>IF($E51="","",
IF('Sales Value'!$B$6="Customer name",SUMIFS(Data!$H:$H,Data!$B:$B,VAL!$E51,Data!$I:$I,"&gt;52",Data!$I:$I,"&lt;=56"),
IF('Sales Value'!$B$6="Customer location",SUMIFS(Data!$H:$H,Data!$C:$C,VAL!$E51,Data!$I:$I,"&gt;52",Data!$I:$I,"&lt;=56"),
IF('Sales Value'!$B$6="Product type",SUMIFS(Data!$H:$H,Data!$F:$F,VAL!$E51,Data!$I:$I,"&gt;52",Data!$I:$I,"&lt;=56"),
""))))</f>
        <v/>
      </c>
      <c r="L51" s="35" t="str">
        <f>IF($E51="","",
IF('Sales Value'!$B$6="Customer name",SUMIFS(Data!$H:$H,Data!$B:$B,VAL!$E51,Data!$I:$I,"&gt;0",Data!$I:$I,"&lt;=13"),
IF('Sales Value'!$B$6="Customer location",SUMIFS(Data!$H:$H,Data!$C:$C,VAL!$E51,Data!$I:$I,"&gt;0",Data!$I:$I,"&lt;=13"),
IF('Sales Value'!$B$6="Product type",SUMIFS(Data!$H:$H,Data!$F:$F,VAL!$E51,Data!$I:$I,"&gt;0",Data!$I:$I,"&lt;=13"),
""))))</f>
        <v/>
      </c>
      <c r="M51" s="35" t="str">
        <f>IF($E51="","",
IF('Sales Value'!$B$6="Customer name",SUMIFS(Data!$H:$H,Data!$B:$B,VAL!$E51,Data!$I:$I,"&gt;52",Data!$I:$I,"&lt;=65"),
IF('Sales Value'!$B$6="Customer location",SUMIFS(Data!$H:$H,Data!$C:$C,VAL!$E51,Data!$I:$I,"&gt;52",Data!$I:$I,"&lt;=65"),
IF('Sales Value'!$B$6="Product type",SUMIFS(Data!$H:$H,Data!$F:$F,VAL!$E51,Data!$I:$I,"&gt;52",Data!$I:$I,"&lt;=65"),
""))))</f>
        <v/>
      </c>
      <c r="O51" s="35" t="str">
        <f>IF($E51="","",
IF('Sales Value'!$B$6="Customer name",SUMIFS(Data!$H:$H,Data!$B:$B,VAL!$E51,Data!$I:$I,"&gt;0",Data!$I:$I,"&lt;=52"),
IF('Sales Value'!$B$6="Customer location",SUMIFS(Data!$H:$H,Data!$C:$C,VAL!$E51,Data!$I:$I,"&gt;0",Data!$I:$I,"&lt;=52"),
IF('Sales Value'!$B$6="Product type",SUMIFS(Data!$H:$H,Data!$F:$F,VAL!$E51,Data!$I:$I,"&gt;0",Data!$I:$I,"&lt;=52"),
""))))</f>
        <v/>
      </c>
      <c r="P51" s="35" t="str">
        <f>IF($E51="","",
IF('Sales Value'!$B$6="Customer name",SUMIFS(Data!$H:$H,Data!$B:$B,VAL!$E51,Data!$I:$I,"&gt;52",Data!$I:$I,"&lt;=104"),
IF('Sales Value'!$B$6="Customer location",SUMIFS(Data!$H:$H,Data!$C:$C,VAL!$E51,Data!$I:$I,"&gt;52",Data!$I:$I,"&lt;=104"),
IF('Sales Value'!$B$6="Product type",SUMIFS(Data!$H:$H,Data!$F:$F,VAL!$E51,Data!$I:$I,"&gt;52",Data!$I:$I,"&lt;=104"),
""))))</f>
        <v/>
      </c>
    </row>
    <row r="52" spans="1:16" x14ac:dyDescent="0.35">
      <c r="A52" s="8" t="str">
        <f>IFERROR(_xlfn.RANK.EQ(F52,$F$3:$F$150,0)+COUNTIF($F$3:F52,F52)-1,"")</f>
        <v/>
      </c>
      <c r="B52" s="8" t="str">
        <f>IFERROR(_xlfn.RANK.EQ(I52,$I$3:$I$150,0)+COUNTIF($I$3:I52,I52)-1,"")</f>
        <v/>
      </c>
      <c r="C52" s="8" t="str">
        <f>IFERROR(_xlfn.RANK.EQ(L52,$L$3:$L$150,0)+COUNTIF($L$3:L52,L52)-1,"")</f>
        <v/>
      </c>
      <c r="D52" s="8" t="str">
        <f>IFERROR(_xlfn.RANK.EQ(O52,$O$3:$O$150,0)+COUNTIF($O$3:O52,O52)-1,"")</f>
        <v/>
      </c>
      <c r="E52" t="str">
        <f xml:space="preserve">
IF('Pivot fields'!$B51="(blank)","",
IF('Sales Value'!$B$6="Customer Name",IF(NOT(OR('Pivot fields'!$B51="(blank)",'Pivot fields'!$B51="")),'Pivot fields'!$B51,""),
IF('Sales Value'!$B$6="Customer location",IF(NOT(OR('Pivot fields'!$D51="(blank)",'Pivot fields'!$D51="")),'Pivot fields'!$D51,""),
IF('Sales Value'!$B$6="Product type",IF(NOT(OR('Pivot fields'!$F51="(blank)",'Pivot fields'!$F51="")),'Pivot fields'!$F51,""),
""))))</f>
        <v/>
      </c>
      <c r="F52" s="35" t="str">
        <f>IF($E52="","",
IF('Sales Value'!$B$6="Customer name",SUMIFS(Data!$H:$H,Data!$B:$B,VAL!$E52,Data!$I:$I,1),
IF('Sales Value'!$B$6="Customer location",SUMIFS(Data!$H:$H,Data!$C:$C,VAL!$E52,Data!$I:$I,1),
IF('Sales Value'!$B$6="Product type",SUMIFS(Data!$H:$H,Data!$F:$F,VAL!$E52,Data!$I:$I,1),
""))))</f>
        <v/>
      </c>
      <c r="G52" s="35" t="str">
        <f>IF($E52="","",
IF('Sales Value'!$B$6="Customer name",SUMIFS(Data!$H:$H,Data!$B:$B,VAL!$E52,Data!$I:$I,53),
IF('Sales Value'!$B$6="Customer location",SUMIFS(Data!$H:$H,Data!$C:$C,VAL!$E52,Data!$I:$I,53),
IF('Sales Value'!$B$6="Product type",SUMIFS(Data!$H:$H,Data!$F:$F,VAL!$E52,Data!$I:$I,53),
""))))</f>
        <v/>
      </c>
      <c r="I52" s="35" t="str">
        <f>IF($E52="","",
IF('Sales Value'!$B$6="Customer name",SUMIFS(Data!$H:$H,Data!$B:$B,VAL!$E52,Data!$I:$I,"&gt;0",Data!$I:$I,"&lt;=4"),
IF('Sales Value'!$B$6="Customer location",SUMIFS(Data!$H:$H,Data!$C:$C,VAL!$E52,Data!$I:$I,"&gt;0",Data!$I:$I,"&lt;=4"),
IF('Sales Value'!$B$6="Product type",SUMIFS(Data!$H:$H,Data!$F:$F,VAL!$E52,Data!$I:$I,"&gt;0",Data!$I:$I,"&lt;=4"),
""))))</f>
        <v/>
      </c>
      <c r="J52" s="35" t="str">
        <f>IF($E52="","",
IF('Sales Value'!$B$6="Customer name",SUMIFS(Data!$H:$H,Data!$B:$B,VAL!$E52,Data!$I:$I,"&gt;52",Data!$I:$I,"&lt;=56"),
IF('Sales Value'!$B$6="Customer location",SUMIFS(Data!$H:$H,Data!$C:$C,VAL!$E52,Data!$I:$I,"&gt;52",Data!$I:$I,"&lt;=56"),
IF('Sales Value'!$B$6="Product type",SUMIFS(Data!$H:$H,Data!$F:$F,VAL!$E52,Data!$I:$I,"&gt;52",Data!$I:$I,"&lt;=56"),
""))))</f>
        <v/>
      </c>
      <c r="L52" s="35" t="str">
        <f>IF($E52="","",
IF('Sales Value'!$B$6="Customer name",SUMIFS(Data!$H:$H,Data!$B:$B,VAL!$E52,Data!$I:$I,"&gt;0",Data!$I:$I,"&lt;=13"),
IF('Sales Value'!$B$6="Customer location",SUMIFS(Data!$H:$H,Data!$C:$C,VAL!$E52,Data!$I:$I,"&gt;0",Data!$I:$I,"&lt;=13"),
IF('Sales Value'!$B$6="Product type",SUMIFS(Data!$H:$H,Data!$F:$F,VAL!$E52,Data!$I:$I,"&gt;0",Data!$I:$I,"&lt;=13"),
""))))</f>
        <v/>
      </c>
      <c r="M52" s="35" t="str">
        <f>IF($E52="","",
IF('Sales Value'!$B$6="Customer name",SUMIFS(Data!$H:$H,Data!$B:$B,VAL!$E52,Data!$I:$I,"&gt;52",Data!$I:$I,"&lt;=65"),
IF('Sales Value'!$B$6="Customer location",SUMIFS(Data!$H:$H,Data!$C:$C,VAL!$E52,Data!$I:$I,"&gt;52",Data!$I:$I,"&lt;=65"),
IF('Sales Value'!$B$6="Product type",SUMIFS(Data!$H:$H,Data!$F:$F,VAL!$E52,Data!$I:$I,"&gt;52",Data!$I:$I,"&lt;=65"),
""))))</f>
        <v/>
      </c>
      <c r="O52" s="35" t="str">
        <f>IF($E52="","",
IF('Sales Value'!$B$6="Customer name",SUMIFS(Data!$H:$H,Data!$B:$B,VAL!$E52,Data!$I:$I,"&gt;0",Data!$I:$I,"&lt;=52"),
IF('Sales Value'!$B$6="Customer location",SUMIFS(Data!$H:$H,Data!$C:$C,VAL!$E52,Data!$I:$I,"&gt;0",Data!$I:$I,"&lt;=52"),
IF('Sales Value'!$B$6="Product type",SUMIFS(Data!$H:$H,Data!$F:$F,VAL!$E52,Data!$I:$I,"&gt;0",Data!$I:$I,"&lt;=52"),
""))))</f>
        <v/>
      </c>
      <c r="P52" s="35" t="str">
        <f>IF($E52="","",
IF('Sales Value'!$B$6="Customer name",SUMIFS(Data!$H:$H,Data!$B:$B,VAL!$E52,Data!$I:$I,"&gt;52",Data!$I:$I,"&lt;=104"),
IF('Sales Value'!$B$6="Customer location",SUMIFS(Data!$H:$H,Data!$C:$C,VAL!$E52,Data!$I:$I,"&gt;52",Data!$I:$I,"&lt;=104"),
IF('Sales Value'!$B$6="Product type",SUMIFS(Data!$H:$H,Data!$F:$F,VAL!$E52,Data!$I:$I,"&gt;52",Data!$I:$I,"&lt;=104"),
""))))</f>
        <v/>
      </c>
    </row>
    <row r="53" spans="1:16" x14ac:dyDescent="0.35">
      <c r="A53" s="8" t="str">
        <f>IFERROR(_xlfn.RANK.EQ(F53,$F$3:$F$150,0)+COUNTIF($F$3:F53,F53)-1,"")</f>
        <v/>
      </c>
      <c r="B53" s="8" t="str">
        <f>IFERROR(_xlfn.RANK.EQ(I53,$I$3:$I$150,0)+COUNTIF($I$3:I53,I53)-1,"")</f>
        <v/>
      </c>
      <c r="C53" s="8" t="str">
        <f>IFERROR(_xlfn.RANK.EQ(L53,$L$3:$L$150,0)+COUNTIF($L$3:L53,L53)-1,"")</f>
        <v/>
      </c>
      <c r="D53" s="8" t="str">
        <f>IFERROR(_xlfn.RANK.EQ(O53,$O$3:$O$150,0)+COUNTIF($O$3:O53,O53)-1,"")</f>
        <v/>
      </c>
      <c r="E53" t="str">
        <f xml:space="preserve">
IF('Pivot fields'!$B52="(blank)","",
IF('Sales Value'!$B$6="Customer Name",IF(NOT(OR('Pivot fields'!$B52="(blank)",'Pivot fields'!$B52="")),'Pivot fields'!$B52,""),
IF('Sales Value'!$B$6="Customer location",IF(NOT(OR('Pivot fields'!$D52="(blank)",'Pivot fields'!$D52="")),'Pivot fields'!$D52,""),
IF('Sales Value'!$B$6="Product type",IF(NOT(OR('Pivot fields'!$F52="(blank)",'Pivot fields'!$F52="")),'Pivot fields'!$F52,""),
""))))</f>
        <v/>
      </c>
      <c r="F53" s="35" t="str">
        <f>IF($E53="","",
IF('Sales Value'!$B$6="Customer name",SUMIFS(Data!$H:$H,Data!$B:$B,VAL!$E53,Data!$I:$I,1),
IF('Sales Value'!$B$6="Customer location",SUMIFS(Data!$H:$H,Data!$C:$C,VAL!$E53,Data!$I:$I,1),
IF('Sales Value'!$B$6="Product type",SUMIFS(Data!$H:$H,Data!$F:$F,VAL!$E53,Data!$I:$I,1),
""))))</f>
        <v/>
      </c>
      <c r="G53" s="35" t="str">
        <f>IF($E53="","",
IF('Sales Value'!$B$6="Customer name",SUMIFS(Data!$H:$H,Data!$B:$B,VAL!$E53,Data!$I:$I,53),
IF('Sales Value'!$B$6="Customer location",SUMIFS(Data!$H:$H,Data!$C:$C,VAL!$E53,Data!$I:$I,53),
IF('Sales Value'!$B$6="Product type",SUMIFS(Data!$H:$H,Data!$F:$F,VAL!$E53,Data!$I:$I,53),
""))))</f>
        <v/>
      </c>
      <c r="I53" s="35" t="str">
        <f>IF($E53="","",
IF('Sales Value'!$B$6="Customer name",SUMIFS(Data!$H:$H,Data!$B:$B,VAL!$E53,Data!$I:$I,"&gt;0",Data!$I:$I,"&lt;=4"),
IF('Sales Value'!$B$6="Customer location",SUMIFS(Data!$H:$H,Data!$C:$C,VAL!$E53,Data!$I:$I,"&gt;0",Data!$I:$I,"&lt;=4"),
IF('Sales Value'!$B$6="Product type",SUMIFS(Data!$H:$H,Data!$F:$F,VAL!$E53,Data!$I:$I,"&gt;0",Data!$I:$I,"&lt;=4"),
""))))</f>
        <v/>
      </c>
      <c r="J53" s="35" t="str">
        <f>IF($E53="","",
IF('Sales Value'!$B$6="Customer name",SUMIFS(Data!$H:$H,Data!$B:$B,VAL!$E53,Data!$I:$I,"&gt;52",Data!$I:$I,"&lt;=56"),
IF('Sales Value'!$B$6="Customer location",SUMIFS(Data!$H:$H,Data!$C:$C,VAL!$E53,Data!$I:$I,"&gt;52",Data!$I:$I,"&lt;=56"),
IF('Sales Value'!$B$6="Product type",SUMIFS(Data!$H:$H,Data!$F:$F,VAL!$E53,Data!$I:$I,"&gt;52",Data!$I:$I,"&lt;=56"),
""))))</f>
        <v/>
      </c>
      <c r="L53" s="35" t="str">
        <f>IF($E53="","",
IF('Sales Value'!$B$6="Customer name",SUMIFS(Data!$H:$H,Data!$B:$B,VAL!$E53,Data!$I:$I,"&gt;0",Data!$I:$I,"&lt;=13"),
IF('Sales Value'!$B$6="Customer location",SUMIFS(Data!$H:$H,Data!$C:$C,VAL!$E53,Data!$I:$I,"&gt;0",Data!$I:$I,"&lt;=13"),
IF('Sales Value'!$B$6="Product type",SUMIFS(Data!$H:$H,Data!$F:$F,VAL!$E53,Data!$I:$I,"&gt;0",Data!$I:$I,"&lt;=13"),
""))))</f>
        <v/>
      </c>
      <c r="M53" s="35" t="str">
        <f>IF($E53="","",
IF('Sales Value'!$B$6="Customer name",SUMIFS(Data!$H:$H,Data!$B:$B,VAL!$E53,Data!$I:$I,"&gt;52",Data!$I:$I,"&lt;=65"),
IF('Sales Value'!$B$6="Customer location",SUMIFS(Data!$H:$H,Data!$C:$C,VAL!$E53,Data!$I:$I,"&gt;52",Data!$I:$I,"&lt;=65"),
IF('Sales Value'!$B$6="Product type",SUMIFS(Data!$H:$H,Data!$F:$F,VAL!$E53,Data!$I:$I,"&gt;52",Data!$I:$I,"&lt;=65"),
""))))</f>
        <v/>
      </c>
      <c r="O53" s="35" t="str">
        <f>IF($E53="","",
IF('Sales Value'!$B$6="Customer name",SUMIFS(Data!$H:$H,Data!$B:$B,VAL!$E53,Data!$I:$I,"&gt;0",Data!$I:$I,"&lt;=52"),
IF('Sales Value'!$B$6="Customer location",SUMIFS(Data!$H:$H,Data!$C:$C,VAL!$E53,Data!$I:$I,"&gt;0",Data!$I:$I,"&lt;=52"),
IF('Sales Value'!$B$6="Product type",SUMIFS(Data!$H:$H,Data!$F:$F,VAL!$E53,Data!$I:$I,"&gt;0",Data!$I:$I,"&lt;=52"),
""))))</f>
        <v/>
      </c>
      <c r="P53" s="35" t="str">
        <f>IF($E53="","",
IF('Sales Value'!$B$6="Customer name",SUMIFS(Data!$H:$H,Data!$B:$B,VAL!$E53,Data!$I:$I,"&gt;52",Data!$I:$I,"&lt;=104"),
IF('Sales Value'!$B$6="Customer location",SUMIFS(Data!$H:$H,Data!$C:$C,VAL!$E53,Data!$I:$I,"&gt;52",Data!$I:$I,"&lt;=104"),
IF('Sales Value'!$B$6="Product type",SUMIFS(Data!$H:$H,Data!$F:$F,VAL!$E53,Data!$I:$I,"&gt;52",Data!$I:$I,"&lt;=104"),
""))))</f>
        <v/>
      </c>
    </row>
    <row r="54" spans="1:16" x14ac:dyDescent="0.35">
      <c r="A54" s="8" t="str">
        <f>IFERROR(_xlfn.RANK.EQ(F54,$F$3:$F$150,0)+COUNTIF($F$3:F54,F54)-1,"")</f>
        <v/>
      </c>
      <c r="B54" s="8" t="str">
        <f>IFERROR(_xlfn.RANK.EQ(I54,$I$3:$I$150,0)+COUNTIF($I$3:I54,I54)-1,"")</f>
        <v/>
      </c>
      <c r="C54" s="8" t="str">
        <f>IFERROR(_xlfn.RANK.EQ(L54,$L$3:$L$150,0)+COUNTIF($L$3:L54,L54)-1,"")</f>
        <v/>
      </c>
      <c r="D54" s="8" t="str">
        <f>IFERROR(_xlfn.RANK.EQ(O54,$O$3:$O$150,0)+COUNTIF($O$3:O54,O54)-1,"")</f>
        <v/>
      </c>
      <c r="E54" t="str">
        <f xml:space="preserve">
IF('Pivot fields'!$B53="(blank)","",
IF('Sales Value'!$B$6="Customer Name",IF(NOT(OR('Pivot fields'!$B53="(blank)",'Pivot fields'!$B53="")),'Pivot fields'!$B53,""),
IF('Sales Value'!$B$6="Customer location",IF(NOT(OR('Pivot fields'!$D53="(blank)",'Pivot fields'!$D53="")),'Pivot fields'!$D53,""),
IF('Sales Value'!$B$6="Product type",IF(NOT(OR('Pivot fields'!$F53="(blank)",'Pivot fields'!$F53="")),'Pivot fields'!$F53,""),
""))))</f>
        <v/>
      </c>
      <c r="F54" s="35" t="str">
        <f>IF($E54="","",
IF('Sales Value'!$B$6="Customer name",SUMIFS(Data!$H:$H,Data!$B:$B,VAL!$E54,Data!$I:$I,1),
IF('Sales Value'!$B$6="Customer location",SUMIFS(Data!$H:$H,Data!$C:$C,VAL!$E54,Data!$I:$I,1),
IF('Sales Value'!$B$6="Product type",SUMIFS(Data!$H:$H,Data!$F:$F,VAL!$E54,Data!$I:$I,1),
""))))</f>
        <v/>
      </c>
      <c r="G54" s="35" t="str">
        <f>IF($E54="","",
IF('Sales Value'!$B$6="Customer name",SUMIFS(Data!$H:$H,Data!$B:$B,VAL!$E54,Data!$I:$I,53),
IF('Sales Value'!$B$6="Customer location",SUMIFS(Data!$H:$H,Data!$C:$C,VAL!$E54,Data!$I:$I,53),
IF('Sales Value'!$B$6="Product type",SUMIFS(Data!$H:$H,Data!$F:$F,VAL!$E54,Data!$I:$I,53),
""))))</f>
        <v/>
      </c>
      <c r="I54" s="35" t="str">
        <f>IF($E54="","",
IF('Sales Value'!$B$6="Customer name",SUMIFS(Data!$H:$H,Data!$B:$B,VAL!$E54,Data!$I:$I,"&gt;0",Data!$I:$I,"&lt;=4"),
IF('Sales Value'!$B$6="Customer location",SUMIFS(Data!$H:$H,Data!$C:$C,VAL!$E54,Data!$I:$I,"&gt;0",Data!$I:$I,"&lt;=4"),
IF('Sales Value'!$B$6="Product type",SUMIFS(Data!$H:$H,Data!$F:$F,VAL!$E54,Data!$I:$I,"&gt;0",Data!$I:$I,"&lt;=4"),
""))))</f>
        <v/>
      </c>
      <c r="J54" s="35" t="str">
        <f>IF($E54="","",
IF('Sales Value'!$B$6="Customer name",SUMIFS(Data!$H:$H,Data!$B:$B,VAL!$E54,Data!$I:$I,"&gt;52",Data!$I:$I,"&lt;=56"),
IF('Sales Value'!$B$6="Customer location",SUMIFS(Data!$H:$H,Data!$C:$C,VAL!$E54,Data!$I:$I,"&gt;52",Data!$I:$I,"&lt;=56"),
IF('Sales Value'!$B$6="Product type",SUMIFS(Data!$H:$H,Data!$F:$F,VAL!$E54,Data!$I:$I,"&gt;52",Data!$I:$I,"&lt;=56"),
""))))</f>
        <v/>
      </c>
      <c r="L54" s="35" t="str">
        <f>IF($E54="","",
IF('Sales Value'!$B$6="Customer name",SUMIFS(Data!$H:$H,Data!$B:$B,VAL!$E54,Data!$I:$I,"&gt;0",Data!$I:$I,"&lt;=13"),
IF('Sales Value'!$B$6="Customer location",SUMIFS(Data!$H:$H,Data!$C:$C,VAL!$E54,Data!$I:$I,"&gt;0",Data!$I:$I,"&lt;=13"),
IF('Sales Value'!$B$6="Product type",SUMIFS(Data!$H:$H,Data!$F:$F,VAL!$E54,Data!$I:$I,"&gt;0",Data!$I:$I,"&lt;=13"),
""))))</f>
        <v/>
      </c>
      <c r="M54" s="35" t="str">
        <f>IF($E54="","",
IF('Sales Value'!$B$6="Customer name",SUMIFS(Data!$H:$H,Data!$B:$B,VAL!$E54,Data!$I:$I,"&gt;52",Data!$I:$I,"&lt;=65"),
IF('Sales Value'!$B$6="Customer location",SUMIFS(Data!$H:$H,Data!$C:$C,VAL!$E54,Data!$I:$I,"&gt;52",Data!$I:$I,"&lt;=65"),
IF('Sales Value'!$B$6="Product type",SUMIFS(Data!$H:$H,Data!$F:$F,VAL!$E54,Data!$I:$I,"&gt;52",Data!$I:$I,"&lt;=65"),
""))))</f>
        <v/>
      </c>
      <c r="O54" s="35" t="str">
        <f>IF($E54="","",
IF('Sales Value'!$B$6="Customer name",SUMIFS(Data!$H:$H,Data!$B:$B,VAL!$E54,Data!$I:$I,"&gt;0",Data!$I:$I,"&lt;=52"),
IF('Sales Value'!$B$6="Customer location",SUMIFS(Data!$H:$H,Data!$C:$C,VAL!$E54,Data!$I:$I,"&gt;0",Data!$I:$I,"&lt;=52"),
IF('Sales Value'!$B$6="Product type",SUMIFS(Data!$H:$H,Data!$F:$F,VAL!$E54,Data!$I:$I,"&gt;0",Data!$I:$I,"&lt;=52"),
""))))</f>
        <v/>
      </c>
      <c r="P54" s="35" t="str">
        <f>IF($E54="","",
IF('Sales Value'!$B$6="Customer name",SUMIFS(Data!$H:$H,Data!$B:$B,VAL!$E54,Data!$I:$I,"&gt;52",Data!$I:$I,"&lt;=104"),
IF('Sales Value'!$B$6="Customer location",SUMIFS(Data!$H:$H,Data!$C:$C,VAL!$E54,Data!$I:$I,"&gt;52",Data!$I:$I,"&lt;=104"),
IF('Sales Value'!$B$6="Product type",SUMIFS(Data!$H:$H,Data!$F:$F,VAL!$E54,Data!$I:$I,"&gt;52",Data!$I:$I,"&lt;=104"),
""))))</f>
        <v/>
      </c>
    </row>
    <row r="55" spans="1:16" x14ac:dyDescent="0.35">
      <c r="A55" s="8" t="str">
        <f>IFERROR(_xlfn.RANK.EQ(F55,$F$3:$F$150,0)+COUNTIF($F$3:F55,F55)-1,"")</f>
        <v/>
      </c>
      <c r="B55" s="8" t="str">
        <f>IFERROR(_xlfn.RANK.EQ(I55,$I$3:$I$150,0)+COUNTIF($I$3:I55,I55)-1,"")</f>
        <v/>
      </c>
      <c r="C55" s="8" t="str">
        <f>IFERROR(_xlfn.RANK.EQ(L55,$L$3:$L$150,0)+COUNTIF($L$3:L55,L55)-1,"")</f>
        <v/>
      </c>
      <c r="D55" s="8" t="str">
        <f>IFERROR(_xlfn.RANK.EQ(O55,$O$3:$O$150,0)+COUNTIF($O$3:O55,O55)-1,"")</f>
        <v/>
      </c>
      <c r="E55" t="str">
        <f xml:space="preserve">
IF('Pivot fields'!$B54="(blank)","",
IF('Sales Value'!$B$6="Customer Name",IF(NOT(OR('Pivot fields'!$B54="(blank)",'Pivot fields'!$B54="")),'Pivot fields'!$B54,""),
IF('Sales Value'!$B$6="Customer location",IF(NOT(OR('Pivot fields'!$D54="(blank)",'Pivot fields'!$D54="")),'Pivot fields'!$D54,""),
IF('Sales Value'!$B$6="Product type",IF(NOT(OR('Pivot fields'!$F54="(blank)",'Pivot fields'!$F54="")),'Pivot fields'!$F54,""),
""))))</f>
        <v/>
      </c>
      <c r="F55" s="35" t="str">
        <f>IF($E55="","",
IF('Sales Value'!$B$6="Customer name",SUMIFS(Data!$H:$H,Data!$B:$B,VAL!$E55,Data!$I:$I,1),
IF('Sales Value'!$B$6="Customer location",SUMIFS(Data!$H:$H,Data!$C:$C,VAL!$E55,Data!$I:$I,1),
IF('Sales Value'!$B$6="Product type",SUMIFS(Data!$H:$H,Data!$F:$F,VAL!$E55,Data!$I:$I,1),
""))))</f>
        <v/>
      </c>
      <c r="G55" s="35" t="str">
        <f>IF($E55="","",
IF('Sales Value'!$B$6="Customer name",SUMIFS(Data!$H:$H,Data!$B:$B,VAL!$E55,Data!$I:$I,53),
IF('Sales Value'!$B$6="Customer location",SUMIFS(Data!$H:$H,Data!$C:$C,VAL!$E55,Data!$I:$I,53),
IF('Sales Value'!$B$6="Product type",SUMIFS(Data!$H:$H,Data!$F:$F,VAL!$E55,Data!$I:$I,53),
""))))</f>
        <v/>
      </c>
      <c r="I55" s="35" t="str">
        <f>IF($E55="","",
IF('Sales Value'!$B$6="Customer name",SUMIFS(Data!$H:$H,Data!$B:$B,VAL!$E55,Data!$I:$I,"&gt;0",Data!$I:$I,"&lt;=4"),
IF('Sales Value'!$B$6="Customer location",SUMIFS(Data!$H:$H,Data!$C:$C,VAL!$E55,Data!$I:$I,"&gt;0",Data!$I:$I,"&lt;=4"),
IF('Sales Value'!$B$6="Product type",SUMIFS(Data!$H:$H,Data!$F:$F,VAL!$E55,Data!$I:$I,"&gt;0",Data!$I:$I,"&lt;=4"),
""))))</f>
        <v/>
      </c>
      <c r="J55" s="35" t="str">
        <f>IF($E55="","",
IF('Sales Value'!$B$6="Customer name",SUMIFS(Data!$H:$H,Data!$B:$B,VAL!$E55,Data!$I:$I,"&gt;52",Data!$I:$I,"&lt;=56"),
IF('Sales Value'!$B$6="Customer location",SUMIFS(Data!$H:$H,Data!$C:$C,VAL!$E55,Data!$I:$I,"&gt;52",Data!$I:$I,"&lt;=56"),
IF('Sales Value'!$B$6="Product type",SUMIFS(Data!$H:$H,Data!$F:$F,VAL!$E55,Data!$I:$I,"&gt;52",Data!$I:$I,"&lt;=56"),
""))))</f>
        <v/>
      </c>
      <c r="L55" s="35" t="str">
        <f>IF($E55="","",
IF('Sales Value'!$B$6="Customer name",SUMIFS(Data!$H:$H,Data!$B:$B,VAL!$E55,Data!$I:$I,"&gt;0",Data!$I:$I,"&lt;=13"),
IF('Sales Value'!$B$6="Customer location",SUMIFS(Data!$H:$H,Data!$C:$C,VAL!$E55,Data!$I:$I,"&gt;0",Data!$I:$I,"&lt;=13"),
IF('Sales Value'!$B$6="Product type",SUMIFS(Data!$H:$H,Data!$F:$F,VAL!$E55,Data!$I:$I,"&gt;0",Data!$I:$I,"&lt;=13"),
""))))</f>
        <v/>
      </c>
      <c r="M55" s="35" t="str">
        <f>IF($E55="","",
IF('Sales Value'!$B$6="Customer name",SUMIFS(Data!$H:$H,Data!$B:$B,VAL!$E55,Data!$I:$I,"&gt;52",Data!$I:$I,"&lt;=65"),
IF('Sales Value'!$B$6="Customer location",SUMIFS(Data!$H:$H,Data!$C:$C,VAL!$E55,Data!$I:$I,"&gt;52",Data!$I:$I,"&lt;=65"),
IF('Sales Value'!$B$6="Product type",SUMIFS(Data!$H:$H,Data!$F:$F,VAL!$E55,Data!$I:$I,"&gt;52",Data!$I:$I,"&lt;=65"),
""))))</f>
        <v/>
      </c>
      <c r="O55" s="35" t="str">
        <f>IF($E55="","",
IF('Sales Value'!$B$6="Customer name",SUMIFS(Data!$H:$H,Data!$B:$B,VAL!$E55,Data!$I:$I,"&gt;0",Data!$I:$I,"&lt;=52"),
IF('Sales Value'!$B$6="Customer location",SUMIFS(Data!$H:$H,Data!$C:$C,VAL!$E55,Data!$I:$I,"&gt;0",Data!$I:$I,"&lt;=52"),
IF('Sales Value'!$B$6="Product type",SUMIFS(Data!$H:$H,Data!$F:$F,VAL!$E55,Data!$I:$I,"&gt;0",Data!$I:$I,"&lt;=52"),
""))))</f>
        <v/>
      </c>
      <c r="P55" s="35" t="str">
        <f>IF($E55="","",
IF('Sales Value'!$B$6="Customer name",SUMIFS(Data!$H:$H,Data!$B:$B,VAL!$E55,Data!$I:$I,"&gt;52",Data!$I:$I,"&lt;=104"),
IF('Sales Value'!$B$6="Customer location",SUMIFS(Data!$H:$H,Data!$C:$C,VAL!$E55,Data!$I:$I,"&gt;52",Data!$I:$I,"&lt;=104"),
IF('Sales Value'!$B$6="Product type",SUMIFS(Data!$H:$H,Data!$F:$F,VAL!$E55,Data!$I:$I,"&gt;52",Data!$I:$I,"&lt;=104"),
""))))</f>
        <v/>
      </c>
    </row>
    <row r="56" spans="1:16" x14ac:dyDescent="0.35">
      <c r="A56" s="8" t="str">
        <f>IFERROR(_xlfn.RANK.EQ(F56,$F$3:$F$150,0)+COUNTIF($F$3:F56,F56)-1,"")</f>
        <v/>
      </c>
      <c r="B56" s="8" t="str">
        <f>IFERROR(_xlfn.RANK.EQ(I56,$I$3:$I$150,0)+COUNTIF($I$3:I56,I56)-1,"")</f>
        <v/>
      </c>
      <c r="C56" s="8" t="str">
        <f>IFERROR(_xlfn.RANK.EQ(L56,$L$3:$L$150,0)+COUNTIF($L$3:L56,L56)-1,"")</f>
        <v/>
      </c>
      <c r="D56" s="8" t="str">
        <f>IFERROR(_xlfn.RANK.EQ(O56,$O$3:$O$150,0)+COUNTIF($O$3:O56,O56)-1,"")</f>
        <v/>
      </c>
      <c r="E56" t="str">
        <f xml:space="preserve">
IF('Pivot fields'!$B55="(blank)","",
IF('Sales Value'!$B$6="Customer Name",IF(NOT(OR('Pivot fields'!$B55="(blank)",'Pivot fields'!$B55="")),'Pivot fields'!$B55,""),
IF('Sales Value'!$B$6="Customer location",IF(NOT(OR('Pivot fields'!$D55="(blank)",'Pivot fields'!$D55="")),'Pivot fields'!$D55,""),
IF('Sales Value'!$B$6="Product type",IF(NOT(OR('Pivot fields'!$F55="(blank)",'Pivot fields'!$F55="")),'Pivot fields'!$F55,""),
""))))</f>
        <v/>
      </c>
      <c r="F56" s="35" t="str">
        <f>IF($E56="","",
IF('Sales Value'!$B$6="Customer name",SUMIFS(Data!$H:$H,Data!$B:$B,VAL!$E56,Data!$I:$I,1),
IF('Sales Value'!$B$6="Customer location",SUMIFS(Data!$H:$H,Data!$C:$C,VAL!$E56,Data!$I:$I,1),
IF('Sales Value'!$B$6="Product type",SUMIFS(Data!$H:$H,Data!$F:$F,VAL!$E56,Data!$I:$I,1),
""))))</f>
        <v/>
      </c>
      <c r="G56" s="35" t="str">
        <f>IF($E56="","",
IF('Sales Value'!$B$6="Customer name",SUMIFS(Data!$H:$H,Data!$B:$B,VAL!$E56,Data!$I:$I,53),
IF('Sales Value'!$B$6="Customer location",SUMIFS(Data!$H:$H,Data!$C:$C,VAL!$E56,Data!$I:$I,53),
IF('Sales Value'!$B$6="Product type",SUMIFS(Data!$H:$H,Data!$F:$F,VAL!$E56,Data!$I:$I,53),
""))))</f>
        <v/>
      </c>
      <c r="I56" s="35" t="str">
        <f>IF($E56="","",
IF('Sales Value'!$B$6="Customer name",SUMIFS(Data!$H:$H,Data!$B:$B,VAL!$E56,Data!$I:$I,"&gt;0",Data!$I:$I,"&lt;=4"),
IF('Sales Value'!$B$6="Customer location",SUMIFS(Data!$H:$H,Data!$C:$C,VAL!$E56,Data!$I:$I,"&gt;0",Data!$I:$I,"&lt;=4"),
IF('Sales Value'!$B$6="Product type",SUMIFS(Data!$H:$H,Data!$F:$F,VAL!$E56,Data!$I:$I,"&gt;0",Data!$I:$I,"&lt;=4"),
""))))</f>
        <v/>
      </c>
      <c r="J56" s="35" t="str">
        <f>IF($E56="","",
IF('Sales Value'!$B$6="Customer name",SUMIFS(Data!$H:$H,Data!$B:$B,VAL!$E56,Data!$I:$I,"&gt;52",Data!$I:$I,"&lt;=56"),
IF('Sales Value'!$B$6="Customer location",SUMIFS(Data!$H:$H,Data!$C:$C,VAL!$E56,Data!$I:$I,"&gt;52",Data!$I:$I,"&lt;=56"),
IF('Sales Value'!$B$6="Product type",SUMIFS(Data!$H:$H,Data!$F:$F,VAL!$E56,Data!$I:$I,"&gt;52",Data!$I:$I,"&lt;=56"),
""))))</f>
        <v/>
      </c>
      <c r="L56" s="35" t="str">
        <f>IF($E56="","",
IF('Sales Value'!$B$6="Customer name",SUMIFS(Data!$H:$H,Data!$B:$B,VAL!$E56,Data!$I:$I,"&gt;0",Data!$I:$I,"&lt;=13"),
IF('Sales Value'!$B$6="Customer location",SUMIFS(Data!$H:$H,Data!$C:$C,VAL!$E56,Data!$I:$I,"&gt;0",Data!$I:$I,"&lt;=13"),
IF('Sales Value'!$B$6="Product type",SUMIFS(Data!$H:$H,Data!$F:$F,VAL!$E56,Data!$I:$I,"&gt;0",Data!$I:$I,"&lt;=13"),
""))))</f>
        <v/>
      </c>
      <c r="M56" s="35" t="str">
        <f>IF($E56="","",
IF('Sales Value'!$B$6="Customer name",SUMIFS(Data!$H:$H,Data!$B:$B,VAL!$E56,Data!$I:$I,"&gt;52",Data!$I:$I,"&lt;=65"),
IF('Sales Value'!$B$6="Customer location",SUMIFS(Data!$H:$H,Data!$C:$C,VAL!$E56,Data!$I:$I,"&gt;52",Data!$I:$I,"&lt;=65"),
IF('Sales Value'!$B$6="Product type",SUMIFS(Data!$H:$H,Data!$F:$F,VAL!$E56,Data!$I:$I,"&gt;52",Data!$I:$I,"&lt;=65"),
""))))</f>
        <v/>
      </c>
      <c r="O56" s="35" t="str">
        <f>IF($E56="","",
IF('Sales Value'!$B$6="Customer name",SUMIFS(Data!$H:$H,Data!$B:$B,VAL!$E56,Data!$I:$I,"&gt;0",Data!$I:$I,"&lt;=52"),
IF('Sales Value'!$B$6="Customer location",SUMIFS(Data!$H:$H,Data!$C:$C,VAL!$E56,Data!$I:$I,"&gt;0",Data!$I:$I,"&lt;=52"),
IF('Sales Value'!$B$6="Product type",SUMIFS(Data!$H:$H,Data!$F:$F,VAL!$E56,Data!$I:$I,"&gt;0",Data!$I:$I,"&lt;=52"),
""))))</f>
        <v/>
      </c>
      <c r="P56" s="35" t="str">
        <f>IF($E56="","",
IF('Sales Value'!$B$6="Customer name",SUMIFS(Data!$H:$H,Data!$B:$B,VAL!$E56,Data!$I:$I,"&gt;52",Data!$I:$I,"&lt;=104"),
IF('Sales Value'!$B$6="Customer location",SUMIFS(Data!$H:$H,Data!$C:$C,VAL!$E56,Data!$I:$I,"&gt;52",Data!$I:$I,"&lt;=104"),
IF('Sales Value'!$B$6="Product type",SUMIFS(Data!$H:$H,Data!$F:$F,VAL!$E56,Data!$I:$I,"&gt;52",Data!$I:$I,"&lt;=104"),
""))))</f>
        <v/>
      </c>
    </row>
    <row r="57" spans="1:16" x14ac:dyDescent="0.35">
      <c r="A57" s="8" t="str">
        <f>IFERROR(_xlfn.RANK.EQ(F57,$F$3:$F$150,0)+COUNTIF($F$3:F57,F57)-1,"")</f>
        <v/>
      </c>
      <c r="B57" s="8" t="str">
        <f>IFERROR(_xlfn.RANK.EQ(I57,$I$3:$I$150,0)+COUNTIF($I$3:I57,I57)-1,"")</f>
        <v/>
      </c>
      <c r="C57" s="8" t="str">
        <f>IFERROR(_xlfn.RANK.EQ(L57,$L$3:$L$150,0)+COUNTIF($L$3:L57,L57)-1,"")</f>
        <v/>
      </c>
      <c r="D57" s="8" t="str">
        <f>IFERROR(_xlfn.RANK.EQ(O57,$O$3:$O$150,0)+COUNTIF($O$3:O57,O57)-1,"")</f>
        <v/>
      </c>
      <c r="E57" t="str">
        <f xml:space="preserve">
IF('Pivot fields'!$B56="(blank)","",
IF('Sales Value'!$B$6="Customer Name",IF(NOT(OR('Pivot fields'!$B56="(blank)",'Pivot fields'!$B56="")),'Pivot fields'!$B56,""),
IF('Sales Value'!$B$6="Customer location",IF(NOT(OR('Pivot fields'!$D56="(blank)",'Pivot fields'!$D56="")),'Pivot fields'!$D56,""),
IF('Sales Value'!$B$6="Product type",IF(NOT(OR('Pivot fields'!$F56="(blank)",'Pivot fields'!$F56="")),'Pivot fields'!$F56,""),
""))))</f>
        <v/>
      </c>
      <c r="F57" s="35" t="str">
        <f>IF($E57="","",
IF('Sales Value'!$B$6="Customer name",SUMIFS(Data!$H:$H,Data!$B:$B,VAL!$E57,Data!$I:$I,1),
IF('Sales Value'!$B$6="Customer location",SUMIFS(Data!$H:$H,Data!$C:$C,VAL!$E57,Data!$I:$I,1),
IF('Sales Value'!$B$6="Product type",SUMIFS(Data!$H:$H,Data!$F:$F,VAL!$E57,Data!$I:$I,1),
""))))</f>
        <v/>
      </c>
      <c r="G57" s="35" t="str">
        <f>IF($E57="","",
IF('Sales Value'!$B$6="Customer name",SUMIFS(Data!$H:$H,Data!$B:$B,VAL!$E57,Data!$I:$I,53),
IF('Sales Value'!$B$6="Customer location",SUMIFS(Data!$H:$H,Data!$C:$C,VAL!$E57,Data!$I:$I,53),
IF('Sales Value'!$B$6="Product type",SUMIFS(Data!$H:$H,Data!$F:$F,VAL!$E57,Data!$I:$I,53),
""))))</f>
        <v/>
      </c>
      <c r="I57" s="35" t="str">
        <f>IF($E57="","",
IF('Sales Value'!$B$6="Customer name",SUMIFS(Data!$H:$H,Data!$B:$B,VAL!$E57,Data!$I:$I,"&gt;0",Data!$I:$I,"&lt;=4"),
IF('Sales Value'!$B$6="Customer location",SUMIFS(Data!$H:$H,Data!$C:$C,VAL!$E57,Data!$I:$I,"&gt;0",Data!$I:$I,"&lt;=4"),
IF('Sales Value'!$B$6="Product type",SUMIFS(Data!$H:$H,Data!$F:$F,VAL!$E57,Data!$I:$I,"&gt;0",Data!$I:$I,"&lt;=4"),
""))))</f>
        <v/>
      </c>
      <c r="J57" s="35" t="str">
        <f>IF($E57="","",
IF('Sales Value'!$B$6="Customer name",SUMIFS(Data!$H:$H,Data!$B:$B,VAL!$E57,Data!$I:$I,"&gt;52",Data!$I:$I,"&lt;=56"),
IF('Sales Value'!$B$6="Customer location",SUMIFS(Data!$H:$H,Data!$C:$C,VAL!$E57,Data!$I:$I,"&gt;52",Data!$I:$I,"&lt;=56"),
IF('Sales Value'!$B$6="Product type",SUMIFS(Data!$H:$H,Data!$F:$F,VAL!$E57,Data!$I:$I,"&gt;52",Data!$I:$I,"&lt;=56"),
""))))</f>
        <v/>
      </c>
      <c r="L57" s="35" t="str">
        <f>IF($E57="","",
IF('Sales Value'!$B$6="Customer name",SUMIFS(Data!$H:$H,Data!$B:$B,VAL!$E57,Data!$I:$I,"&gt;0",Data!$I:$I,"&lt;=13"),
IF('Sales Value'!$B$6="Customer location",SUMIFS(Data!$H:$H,Data!$C:$C,VAL!$E57,Data!$I:$I,"&gt;0",Data!$I:$I,"&lt;=13"),
IF('Sales Value'!$B$6="Product type",SUMIFS(Data!$H:$H,Data!$F:$F,VAL!$E57,Data!$I:$I,"&gt;0",Data!$I:$I,"&lt;=13"),
""))))</f>
        <v/>
      </c>
      <c r="M57" s="35" t="str">
        <f>IF($E57="","",
IF('Sales Value'!$B$6="Customer name",SUMIFS(Data!$H:$H,Data!$B:$B,VAL!$E57,Data!$I:$I,"&gt;52",Data!$I:$I,"&lt;=65"),
IF('Sales Value'!$B$6="Customer location",SUMIFS(Data!$H:$H,Data!$C:$C,VAL!$E57,Data!$I:$I,"&gt;52",Data!$I:$I,"&lt;=65"),
IF('Sales Value'!$B$6="Product type",SUMIFS(Data!$H:$H,Data!$F:$F,VAL!$E57,Data!$I:$I,"&gt;52",Data!$I:$I,"&lt;=65"),
""))))</f>
        <v/>
      </c>
      <c r="O57" s="35" t="str">
        <f>IF($E57="","",
IF('Sales Value'!$B$6="Customer name",SUMIFS(Data!$H:$H,Data!$B:$B,VAL!$E57,Data!$I:$I,"&gt;0",Data!$I:$I,"&lt;=52"),
IF('Sales Value'!$B$6="Customer location",SUMIFS(Data!$H:$H,Data!$C:$C,VAL!$E57,Data!$I:$I,"&gt;0",Data!$I:$I,"&lt;=52"),
IF('Sales Value'!$B$6="Product type",SUMIFS(Data!$H:$H,Data!$F:$F,VAL!$E57,Data!$I:$I,"&gt;0",Data!$I:$I,"&lt;=52"),
""))))</f>
        <v/>
      </c>
      <c r="P57" s="35" t="str">
        <f>IF($E57="","",
IF('Sales Value'!$B$6="Customer name",SUMIFS(Data!$H:$H,Data!$B:$B,VAL!$E57,Data!$I:$I,"&gt;52",Data!$I:$I,"&lt;=104"),
IF('Sales Value'!$B$6="Customer location",SUMIFS(Data!$H:$H,Data!$C:$C,VAL!$E57,Data!$I:$I,"&gt;52",Data!$I:$I,"&lt;=104"),
IF('Sales Value'!$B$6="Product type",SUMIFS(Data!$H:$H,Data!$F:$F,VAL!$E57,Data!$I:$I,"&gt;52",Data!$I:$I,"&lt;=104"),
""))))</f>
        <v/>
      </c>
    </row>
    <row r="58" spans="1:16" x14ac:dyDescent="0.35">
      <c r="A58" s="8" t="str">
        <f>IFERROR(_xlfn.RANK.EQ(F58,$F$3:$F$150,0)+COUNTIF($F$3:F58,F58)-1,"")</f>
        <v/>
      </c>
      <c r="B58" s="8" t="str">
        <f>IFERROR(_xlfn.RANK.EQ(I58,$I$3:$I$150,0)+COUNTIF($I$3:I58,I58)-1,"")</f>
        <v/>
      </c>
      <c r="C58" s="8" t="str">
        <f>IFERROR(_xlfn.RANK.EQ(L58,$L$3:$L$150,0)+COUNTIF($L$3:L58,L58)-1,"")</f>
        <v/>
      </c>
      <c r="D58" s="8" t="str">
        <f>IFERROR(_xlfn.RANK.EQ(O58,$O$3:$O$150,0)+COUNTIF($O$3:O58,O58)-1,"")</f>
        <v/>
      </c>
      <c r="E58" t="str">
        <f xml:space="preserve">
IF('Pivot fields'!$B57="(blank)","",
IF('Sales Value'!$B$6="Customer Name",IF(NOT(OR('Pivot fields'!$B57="(blank)",'Pivot fields'!$B57="")),'Pivot fields'!$B57,""),
IF('Sales Value'!$B$6="Customer location",IF(NOT(OR('Pivot fields'!$D57="(blank)",'Pivot fields'!$D57="")),'Pivot fields'!$D57,""),
IF('Sales Value'!$B$6="Product type",IF(NOT(OR('Pivot fields'!$F57="(blank)",'Pivot fields'!$F57="")),'Pivot fields'!$F57,""),
""))))</f>
        <v/>
      </c>
      <c r="F58" s="35" t="str">
        <f>IF($E58="","",
IF('Sales Value'!$B$6="Customer name",SUMIFS(Data!$H:$H,Data!$B:$B,VAL!$E58,Data!$I:$I,1),
IF('Sales Value'!$B$6="Customer location",SUMIFS(Data!$H:$H,Data!$C:$C,VAL!$E58,Data!$I:$I,1),
IF('Sales Value'!$B$6="Product type",SUMIFS(Data!$H:$H,Data!$F:$F,VAL!$E58,Data!$I:$I,1),
""))))</f>
        <v/>
      </c>
      <c r="G58" s="35" t="str">
        <f>IF($E58="","",
IF('Sales Value'!$B$6="Customer name",SUMIFS(Data!$H:$H,Data!$B:$B,VAL!$E58,Data!$I:$I,53),
IF('Sales Value'!$B$6="Customer location",SUMIFS(Data!$H:$H,Data!$C:$C,VAL!$E58,Data!$I:$I,53),
IF('Sales Value'!$B$6="Product type",SUMIFS(Data!$H:$H,Data!$F:$F,VAL!$E58,Data!$I:$I,53),
""))))</f>
        <v/>
      </c>
      <c r="I58" s="35" t="str">
        <f>IF($E58="","",
IF('Sales Value'!$B$6="Customer name",SUMIFS(Data!$H:$H,Data!$B:$B,VAL!$E58,Data!$I:$I,"&gt;0",Data!$I:$I,"&lt;=4"),
IF('Sales Value'!$B$6="Customer location",SUMIFS(Data!$H:$H,Data!$C:$C,VAL!$E58,Data!$I:$I,"&gt;0",Data!$I:$I,"&lt;=4"),
IF('Sales Value'!$B$6="Product type",SUMIFS(Data!$H:$H,Data!$F:$F,VAL!$E58,Data!$I:$I,"&gt;0",Data!$I:$I,"&lt;=4"),
""))))</f>
        <v/>
      </c>
      <c r="J58" s="35" t="str">
        <f>IF($E58="","",
IF('Sales Value'!$B$6="Customer name",SUMIFS(Data!$H:$H,Data!$B:$B,VAL!$E58,Data!$I:$I,"&gt;52",Data!$I:$I,"&lt;=56"),
IF('Sales Value'!$B$6="Customer location",SUMIFS(Data!$H:$H,Data!$C:$C,VAL!$E58,Data!$I:$I,"&gt;52",Data!$I:$I,"&lt;=56"),
IF('Sales Value'!$B$6="Product type",SUMIFS(Data!$H:$H,Data!$F:$F,VAL!$E58,Data!$I:$I,"&gt;52",Data!$I:$I,"&lt;=56"),
""))))</f>
        <v/>
      </c>
      <c r="L58" s="35" t="str">
        <f>IF($E58="","",
IF('Sales Value'!$B$6="Customer name",SUMIFS(Data!$H:$H,Data!$B:$B,VAL!$E58,Data!$I:$I,"&gt;0",Data!$I:$I,"&lt;=13"),
IF('Sales Value'!$B$6="Customer location",SUMIFS(Data!$H:$H,Data!$C:$C,VAL!$E58,Data!$I:$I,"&gt;0",Data!$I:$I,"&lt;=13"),
IF('Sales Value'!$B$6="Product type",SUMIFS(Data!$H:$H,Data!$F:$F,VAL!$E58,Data!$I:$I,"&gt;0",Data!$I:$I,"&lt;=13"),
""))))</f>
        <v/>
      </c>
      <c r="M58" s="35" t="str">
        <f>IF($E58="","",
IF('Sales Value'!$B$6="Customer name",SUMIFS(Data!$H:$H,Data!$B:$B,VAL!$E58,Data!$I:$I,"&gt;52",Data!$I:$I,"&lt;=65"),
IF('Sales Value'!$B$6="Customer location",SUMIFS(Data!$H:$H,Data!$C:$C,VAL!$E58,Data!$I:$I,"&gt;52",Data!$I:$I,"&lt;=65"),
IF('Sales Value'!$B$6="Product type",SUMIFS(Data!$H:$H,Data!$F:$F,VAL!$E58,Data!$I:$I,"&gt;52",Data!$I:$I,"&lt;=65"),
""))))</f>
        <v/>
      </c>
      <c r="O58" s="35" t="str">
        <f>IF($E58="","",
IF('Sales Value'!$B$6="Customer name",SUMIFS(Data!$H:$H,Data!$B:$B,VAL!$E58,Data!$I:$I,"&gt;0",Data!$I:$I,"&lt;=52"),
IF('Sales Value'!$B$6="Customer location",SUMIFS(Data!$H:$H,Data!$C:$C,VAL!$E58,Data!$I:$I,"&gt;0",Data!$I:$I,"&lt;=52"),
IF('Sales Value'!$B$6="Product type",SUMIFS(Data!$H:$H,Data!$F:$F,VAL!$E58,Data!$I:$I,"&gt;0",Data!$I:$I,"&lt;=52"),
""))))</f>
        <v/>
      </c>
      <c r="P58" s="35" t="str">
        <f>IF($E58="","",
IF('Sales Value'!$B$6="Customer name",SUMIFS(Data!$H:$H,Data!$B:$B,VAL!$E58,Data!$I:$I,"&gt;52",Data!$I:$I,"&lt;=104"),
IF('Sales Value'!$B$6="Customer location",SUMIFS(Data!$H:$H,Data!$C:$C,VAL!$E58,Data!$I:$I,"&gt;52",Data!$I:$I,"&lt;=104"),
IF('Sales Value'!$B$6="Product type",SUMIFS(Data!$H:$H,Data!$F:$F,VAL!$E58,Data!$I:$I,"&gt;52",Data!$I:$I,"&lt;=104"),
""))))</f>
        <v/>
      </c>
    </row>
    <row r="59" spans="1:16" x14ac:dyDescent="0.35">
      <c r="A59" s="8" t="str">
        <f>IFERROR(_xlfn.RANK.EQ(F59,$F$3:$F$150,0)+COUNTIF($F$3:F59,F59)-1,"")</f>
        <v/>
      </c>
      <c r="B59" s="8" t="str">
        <f>IFERROR(_xlfn.RANK.EQ(I59,$I$3:$I$150,0)+COUNTIF($I$3:I59,I59)-1,"")</f>
        <v/>
      </c>
      <c r="C59" s="8" t="str">
        <f>IFERROR(_xlfn.RANK.EQ(L59,$L$3:$L$150,0)+COUNTIF($L$3:L59,L59)-1,"")</f>
        <v/>
      </c>
      <c r="D59" s="8" t="str">
        <f>IFERROR(_xlfn.RANK.EQ(O59,$O$3:$O$150,0)+COUNTIF($O$3:O59,O59)-1,"")</f>
        <v/>
      </c>
      <c r="E59" t="str">
        <f xml:space="preserve">
IF('Pivot fields'!$B58="(blank)","",
IF('Sales Value'!$B$6="Customer Name",IF(NOT(OR('Pivot fields'!$B58="(blank)",'Pivot fields'!$B58="")),'Pivot fields'!$B58,""),
IF('Sales Value'!$B$6="Customer location",IF(NOT(OR('Pivot fields'!$D58="(blank)",'Pivot fields'!$D58="")),'Pivot fields'!$D58,""),
IF('Sales Value'!$B$6="Product type",IF(NOT(OR('Pivot fields'!$F58="(blank)",'Pivot fields'!$F58="")),'Pivot fields'!$F58,""),
""))))</f>
        <v/>
      </c>
      <c r="F59" s="35" t="str">
        <f>IF($E59="","",
IF('Sales Value'!$B$6="Customer name",SUMIFS(Data!$H:$H,Data!$B:$B,VAL!$E59,Data!$I:$I,1),
IF('Sales Value'!$B$6="Customer location",SUMIFS(Data!$H:$H,Data!$C:$C,VAL!$E59,Data!$I:$I,1),
IF('Sales Value'!$B$6="Product type",SUMIFS(Data!$H:$H,Data!$F:$F,VAL!$E59,Data!$I:$I,1),
""))))</f>
        <v/>
      </c>
      <c r="G59" s="35" t="str">
        <f>IF($E59="","",
IF('Sales Value'!$B$6="Customer name",SUMIFS(Data!$H:$H,Data!$B:$B,VAL!$E59,Data!$I:$I,53),
IF('Sales Value'!$B$6="Customer location",SUMIFS(Data!$H:$H,Data!$C:$C,VAL!$E59,Data!$I:$I,53),
IF('Sales Value'!$B$6="Product type",SUMIFS(Data!$H:$H,Data!$F:$F,VAL!$E59,Data!$I:$I,53),
""))))</f>
        <v/>
      </c>
      <c r="I59" s="35" t="str">
        <f>IF($E59="","",
IF('Sales Value'!$B$6="Customer name",SUMIFS(Data!$H:$H,Data!$B:$B,VAL!$E59,Data!$I:$I,"&gt;0",Data!$I:$I,"&lt;=4"),
IF('Sales Value'!$B$6="Customer location",SUMIFS(Data!$H:$H,Data!$C:$C,VAL!$E59,Data!$I:$I,"&gt;0",Data!$I:$I,"&lt;=4"),
IF('Sales Value'!$B$6="Product type",SUMIFS(Data!$H:$H,Data!$F:$F,VAL!$E59,Data!$I:$I,"&gt;0",Data!$I:$I,"&lt;=4"),
""))))</f>
        <v/>
      </c>
      <c r="J59" s="35" t="str">
        <f>IF($E59="","",
IF('Sales Value'!$B$6="Customer name",SUMIFS(Data!$H:$H,Data!$B:$B,VAL!$E59,Data!$I:$I,"&gt;52",Data!$I:$I,"&lt;=56"),
IF('Sales Value'!$B$6="Customer location",SUMIFS(Data!$H:$H,Data!$C:$C,VAL!$E59,Data!$I:$I,"&gt;52",Data!$I:$I,"&lt;=56"),
IF('Sales Value'!$B$6="Product type",SUMIFS(Data!$H:$H,Data!$F:$F,VAL!$E59,Data!$I:$I,"&gt;52",Data!$I:$I,"&lt;=56"),
""))))</f>
        <v/>
      </c>
      <c r="L59" s="35" t="str">
        <f>IF($E59="","",
IF('Sales Value'!$B$6="Customer name",SUMIFS(Data!$H:$H,Data!$B:$B,VAL!$E59,Data!$I:$I,"&gt;0",Data!$I:$I,"&lt;=13"),
IF('Sales Value'!$B$6="Customer location",SUMIFS(Data!$H:$H,Data!$C:$C,VAL!$E59,Data!$I:$I,"&gt;0",Data!$I:$I,"&lt;=13"),
IF('Sales Value'!$B$6="Product type",SUMIFS(Data!$H:$H,Data!$F:$F,VAL!$E59,Data!$I:$I,"&gt;0",Data!$I:$I,"&lt;=13"),
""))))</f>
        <v/>
      </c>
      <c r="M59" s="35" t="str">
        <f>IF($E59="","",
IF('Sales Value'!$B$6="Customer name",SUMIFS(Data!$H:$H,Data!$B:$B,VAL!$E59,Data!$I:$I,"&gt;52",Data!$I:$I,"&lt;=65"),
IF('Sales Value'!$B$6="Customer location",SUMIFS(Data!$H:$H,Data!$C:$C,VAL!$E59,Data!$I:$I,"&gt;52",Data!$I:$I,"&lt;=65"),
IF('Sales Value'!$B$6="Product type",SUMIFS(Data!$H:$H,Data!$F:$F,VAL!$E59,Data!$I:$I,"&gt;52",Data!$I:$I,"&lt;=65"),
""))))</f>
        <v/>
      </c>
      <c r="O59" s="35" t="str">
        <f>IF($E59="","",
IF('Sales Value'!$B$6="Customer name",SUMIFS(Data!$H:$H,Data!$B:$B,VAL!$E59,Data!$I:$I,"&gt;0",Data!$I:$I,"&lt;=52"),
IF('Sales Value'!$B$6="Customer location",SUMIFS(Data!$H:$H,Data!$C:$C,VAL!$E59,Data!$I:$I,"&gt;0",Data!$I:$I,"&lt;=52"),
IF('Sales Value'!$B$6="Product type",SUMIFS(Data!$H:$H,Data!$F:$F,VAL!$E59,Data!$I:$I,"&gt;0",Data!$I:$I,"&lt;=52"),
""))))</f>
        <v/>
      </c>
      <c r="P59" s="35" t="str">
        <f>IF($E59="","",
IF('Sales Value'!$B$6="Customer name",SUMIFS(Data!$H:$H,Data!$B:$B,VAL!$E59,Data!$I:$I,"&gt;52",Data!$I:$I,"&lt;=104"),
IF('Sales Value'!$B$6="Customer location",SUMIFS(Data!$H:$H,Data!$C:$C,VAL!$E59,Data!$I:$I,"&gt;52",Data!$I:$I,"&lt;=104"),
IF('Sales Value'!$B$6="Product type",SUMIFS(Data!$H:$H,Data!$F:$F,VAL!$E59,Data!$I:$I,"&gt;52",Data!$I:$I,"&lt;=104"),
""))))</f>
        <v/>
      </c>
    </row>
    <row r="60" spans="1:16" x14ac:dyDescent="0.35">
      <c r="A60" s="8" t="str">
        <f>IFERROR(_xlfn.RANK.EQ(F60,$F$3:$F$150,0)+COUNTIF($F$3:F60,F60)-1,"")</f>
        <v/>
      </c>
      <c r="B60" s="8" t="str">
        <f>IFERROR(_xlfn.RANK.EQ(I60,$I$3:$I$150,0)+COUNTIF($I$3:I60,I60)-1,"")</f>
        <v/>
      </c>
      <c r="C60" s="8" t="str">
        <f>IFERROR(_xlfn.RANK.EQ(L60,$L$3:$L$150,0)+COUNTIF($L$3:L60,L60)-1,"")</f>
        <v/>
      </c>
      <c r="D60" s="8" t="str">
        <f>IFERROR(_xlfn.RANK.EQ(O60,$O$3:$O$150,0)+COUNTIF($O$3:O60,O60)-1,"")</f>
        <v/>
      </c>
      <c r="E60" t="str">
        <f xml:space="preserve">
IF('Pivot fields'!$B59="(blank)","",
IF('Sales Value'!$B$6="Customer Name",IF(NOT(OR('Pivot fields'!$B59="(blank)",'Pivot fields'!$B59="")),'Pivot fields'!$B59,""),
IF('Sales Value'!$B$6="Customer location",IF(NOT(OR('Pivot fields'!$D59="(blank)",'Pivot fields'!$D59="")),'Pivot fields'!$D59,""),
IF('Sales Value'!$B$6="Product type",IF(NOT(OR('Pivot fields'!$F59="(blank)",'Pivot fields'!$F59="")),'Pivot fields'!$F59,""),
""))))</f>
        <v/>
      </c>
      <c r="F60" s="35" t="str">
        <f>IF($E60="","",
IF('Sales Value'!$B$6="Customer name",SUMIFS(Data!$H:$H,Data!$B:$B,VAL!$E60,Data!$I:$I,1),
IF('Sales Value'!$B$6="Customer location",SUMIFS(Data!$H:$H,Data!$C:$C,VAL!$E60,Data!$I:$I,1),
IF('Sales Value'!$B$6="Product type",SUMIFS(Data!$H:$H,Data!$F:$F,VAL!$E60,Data!$I:$I,1),
""))))</f>
        <v/>
      </c>
      <c r="G60" s="35" t="str">
        <f>IF($E60="","",
IF('Sales Value'!$B$6="Customer name",SUMIFS(Data!$H:$H,Data!$B:$B,VAL!$E60,Data!$I:$I,53),
IF('Sales Value'!$B$6="Customer location",SUMIFS(Data!$H:$H,Data!$C:$C,VAL!$E60,Data!$I:$I,53),
IF('Sales Value'!$B$6="Product type",SUMIFS(Data!$H:$H,Data!$F:$F,VAL!$E60,Data!$I:$I,53),
""))))</f>
        <v/>
      </c>
      <c r="I60" s="35" t="str">
        <f>IF($E60="","",
IF('Sales Value'!$B$6="Customer name",SUMIFS(Data!$H:$H,Data!$B:$B,VAL!$E60,Data!$I:$I,"&gt;0",Data!$I:$I,"&lt;=4"),
IF('Sales Value'!$B$6="Customer location",SUMIFS(Data!$H:$H,Data!$C:$C,VAL!$E60,Data!$I:$I,"&gt;0",Data!$I:$I,"&lt;=4"),
IF('Sales Value'!$B$6="Product type",SUMIFS(Data!$H:$H,Data!$F:$F,VAL!$E60,Data!$I:$I,"&gt;0",Data!$I:$I,"&lt;=4"),
""))))</f>
        <v/>
      </c>
      <c r="J60" s="35" t="str">
        <f>IF($E60="","",
IF('Sales Value'!$B$6="Customer name",SUMIFS(Data!$H:$H,Data!$B:$B,VAL!$E60,Data!$I:$I,"&gt;52",Data!$I:$I,"&lt;=56"),
IF('Sales Value'!$B$6="Customer location",SUMIFS(Data!$H:$H,Data!$C:$C,VAL!$E60,Data!$I:$I,"&gt;52",Data!$I:$I,"&lt;=56"),
IF('Sales Value'!$B$6="Product type",SUMIFS(Data!$H:$H,Data!$F:$F,VAL!$E60,Data!$I:$I,"&gt;52",Data!$I:$I,"&lt;=56"),
""))))</f>
        <v/>
      </c>
      <c r="L60" s="35" t="str">
        <f>IF($E60="","",
IF('Sales Value'!$B$6="Customer name",SUMIFS(Data!$H:$H,Data!$B:$B,VAL!$E60,Data!$I:$I,"&gt;0",Data!$I:$I,"&lt;=13"),
IF('Sales Value'!$B$6="Customer location",SUMIFS(Data!$H:$H,Data!$C:$C,VAL!$E60,Data!$I:$I,"&gt;0",Data!$I:$I,"&lt;=13"),
IF('Sales Value'!$B$6="Product type",SUMIFS(Data!$H:$H,Data!$F:$F,VAL!$E60,Data!$I:$I,"&gt;0",Data!$I:$I,"&lt;=13"),
""))))</f>
        <v/>
      </c>
      <c r="M60" s="35" t="str">
        <f>IF($E60="","",
IF('Sales Value'!$B$6="Customer name",SUMIFS(Data!$H:$H,Data!$B:$B,VAL!$E60,Data!$I:$I,"&gt;52",Data!$I:$I,"&lt;=65"),
IF('Sales Value'!$B$6="Customer location",SUMIFS(Data!$H:$H,Data!$C:$C,VAL!$E60,Data!$I:$I,"&gt;52",Data!$I:$I,"&lt;=65"),
IF('Sales Value'!$B$6="Product type",SUMIFS(Data!$H:$H,Data!$F:$F,VAL!$E60,Data!$I:$I,"&gt;52",Data!$I:$I,"&lt;=65"),
""))))</f>
        <v/>
      </c>
      <c r="O60" s="35" t="str">
        <f>IF($E60="","",
IF('Sales Value'!$B$6="Customer name",SUMIFS(Data!$H:$H,Data!$B:$B,VAL!$E60,Data!$I:$I,"&gt;0",Data!$I:$I,"&lt;=52"),
IF('Sales Value'!$B$6="Customer location",SUMIFS(Data!$H:$H,Data!$C:$C,VAL!$E60,Data!$I:$I,"&gt;0",Data!$I:$I,"&lt;=52"),
IF('Sales Value'!$B$6="Product type",SUMIFS(Data!$H:$H,Data!$F:$F,VAL!$E60,Data!$I:$I,"&gt;0",Data!$I:$I,"&lt;=52"),
""))))</f>
        <v/>
      </c>
      <c r="P60" s="35" t="str">
        <f>IF($E60="","",
IF('Sales Value'!$B$6="Customer name",SUMIFS(Data!$H:$H,Data!$B:$B,VAL!$E60,Data!$I:$I,"&gt;52",Data!$I:$I,"&lt;=104"),
IF('Sales Value'!$B$6="Customer location",SUMIFS(Data!$H:$H,Data!$C:$C,VAL!$E60,Data!$I:$I,"&gt;52",Data!$I:$I,"&lt;=104"),
IF('Sales Value'!$B$6="Product type",SUMIFS(Data!$H:$H,Data!$F:$F,VAL!$E60,Data!$I:$I,"&gt;52",Data!$I:$I,"&lt;=104"),
""))))</f>
        <v/>
      </c>
    </row>
    <row r="61" spans="1:16" x14ac:dyDescent="0.35">
      <c r="A61" s="8" t="str">
        <f>IFERROR(_xlfn.RANK.EQ(F61,$F$3:$F$150,0)+COUNTIF($F$3:F61,F61)-1,"")</f>
        <v/>
      </c>
      <c r="B61" s="8" t="str">
        <f>IFERROR(_xlfn.RANK.EQ(I61,$I$3:$I$150,0)+COUNTIF($I$3:I61,I61)-1,"")</f>
        <v/>
      </c>
      <c r="C61" s="8" t="str">
        <f>IFERROR(_xlfn.RANK.EQ(L61,$L$3:$L$150,0)+COUNTIF($L$3:L61,L61)-1,"")</f>
        <v/>
      </c>
      <c r="D61" s="8" t="str">
        <f>IFERROR(_xlfn.RANK.EQ(O61,$O$3:$O$150,0)+COUNTIF($O$3:O61,O61)-1,"")</f>
        <v/>
      </c>
      <c r="E61" t="str">
        <f xml:space="preserve">
IF('Pivot fields'!$B60="(blank)","",
IF('Sales Value'!$B$6="Customer Name",IF(NOT(OR('Pivot fields'!$B60="(blank)",'Pivot fields'!$B60="")),'Pivot fields'!$B60,""),
IF('Sales Value'!$B$6="Customer location",IF(NOT(OR('Pivot fields'!$D60="(blank)",'Pivot fields'!$D60="")),'Pivot fields'!$D60,""),
IF('Sales Value'!$B$6="Product type",IF(NOT(OR('Pivot fields'!$F60="(blank)",'Pivot fields'!$F60="")),'Pivot fields'!$F60,""),
""))))</f>
        <v/>
      </c>
      <c r="F61" s="35" t="str">
        <f>IF($E61="","",
IF('Sales Value'!$B$6="Customer name",SUMIFS(Data!$H:$H,Data!$B:$B,VAL!$E61,Data!$I:$I,1),
IF('Sales Value'!$B$6="Customer location",SUMIFS(Data!$H:$H,Data!$C:$C,VAL!$E61,Data!$I:$I,1),
IF('Sales Value'!$B$6="Product type",SUMIFS(Data!$H:$H,Data!$F:$F,VAL!$E61,Data!$I:$I,1),
""))))</f>
        <v/>
      </c>
      <c r="G61" s="35" t="str">
        <f>IF($E61="","",
IF('Sales Value'!$B$6="Customer name",SUMIFS(Data!$H:$H,Data!$B:$B,VAL!$E61,Data!$I:$I,53),
IF('Sales Value'!$B$6="Customer location",SUMIFS(Data!$H:$H,Data!$C:$C,VAL!$E61,Data!$I:$I,53),
IF('Sales Value'!$B$6="Product type",SUMIFS(Data!$H:$H,Data!$F:$F,VAL!$E61,Data!$I:$I,53),
""))))</f>
        <v/>
      </c>
      <c r="I61" s="35" t="str">
        <f>IF($E61="","",
IF('Sales Value'!$B$6="Customer name",SUMIFS(Data!$H:$H,Data!$B:$B,VAL!$E61,Data!$I:$I,"&gt;0",Data!$I:$I,"&lt;=4"),
IF('Sales Value'!$B$6="Customer location",SUMIFS(Data!$H:$H,Data!$C:$C,VAL!$E61,Data!$I:$I,"&gt;0",Data!$I:$I,"&lt;=4"),
IF('Sales Value'!$B$6="Product type",SUMIFS(Data!$H:$H,Data!$F:$F,VAL!$E61,Data!$I:$I,"&gt;0",Data!$I:$I,"&lt;=4"),
""))))</f>
        <v/>
      </c>
      <c r="J61" s="35" t="str">
        <f>IF($E61="","",
IF('Sales Value'!$B$6="Customer name",SUMIFS(Data!$H:$H,Data!$B:$B,VAL!$E61,Data!$I:$I,"&gt;52",Data!$I:$I,"&lt;=56"),
IF('Sales Value'!$B$6="Customer location",SUMIFS(Data!$H:$H,Data!$C:$C,VAL!$E61,Data!$I:$I,"&gt;52",Data!$I:$I,"&lt;=56"),
IF('Sales Value'!$B$6="Product type",SUMIFS(Data!$H:$H,Data!$F:$F,VAL!$E61,Data!$I:$I,"&gt;52",Data!$I:$I,"&lt;=56"),
""))))</f>
        <v/>
      </c>
      <c r="L61" s="35" t="str">
        <f>IF($E61="","",
IF('Sales Value'!$B$6="Customer name",SUMIFS(Data!$H:$H,Data!$B:$B,VAL!$E61,Data!$I:$I,"&gt;0",Data!$I:$I,"&lt;=13"),
IF('Sales Value'!$B$6="Customer location",SUMIFS(Data!$H:$H,Data!$C:$C,VAL!$E61,Data!$I:$I,"&gt;0",Data!$I:$I,"&lt;=13"),
IF('Sales Value'!$B$6="Product type",SUMIFS(Data!$H:$H,Data!$F:$F,VAL!$E61,Data!$I:$I,"&gt;0",Data!$I:$I,"&lt;=13"),
""))))</f>
        <v/>
      </c>
      <c r="M61" s="35" t="str">
        <f>IF($E61="","",
IF('Sales Value'!$B$6="Customer name",SUMIFS(Data!$H:$H,Data!$B:$B,VAL!$E61,Data!$I:$I,"&gt;52",Data!$I:$I,"&lt;=65"),
IF('Sales Value'!$B$6="Customer location",SUMIFS(Data!$H:$H,Data!$C:$C,VAL!$E61,Data!$I:$I,"&gt;52",Data!$I:$I,"&lt;=65"),
IF('Sales Value'!$B$6="Product type",SUMIFS(Data!$H:$H,Data!$F:$F,VAL!$E61,Data!$I:$I,"&gt;52",Data!$I:$I,"&lt;=65"),
""))))</f>
        <v/>
      </c>
      <c r="O61" s="35" t="str">
        <f>IF($E61="","",
IF('Sales Value'!$B$6="Customer name",SUMIFS(Data!$H:$H,Data!$B:$B,VAL!$E61,Data!$I:$I,"&gt;0",Data!$I:$I,"&lt;=52"),
IF('Sales Value'!$B$6="Customer location",SUMIFS(Data!$H:$H,Data!$C:$C,VAL!$E61,Data!$I:$I,"&gt;0",Data!$I:$I,"&lt;=52"),
IF('Sales Value'!$B$6="Product type",SUMIFS(Data!$H:$H,Data!$F:$F,VAL!$E61,Data!$I:$I,"&gt;0",Data!$I:$I,"&lt;=52"),
""))))</f>
        <v/>
      </c>
      <c r="P61" s="35" t="str">
        <f>IF($E61="","",
IF('Sales Value'!$B$6="Customer name",SUMIFS(Data!$H:$H,Data!$B:$B,VAL!$E61,Data!$I:$I,"&gt;52",Data!$I:$I,"&lt;=104"),
IF('Sales Value'!$B$6="Customer location",SUMIFS(Data!$H:$H,Data!$C:$C,VAL!$E61,Data!$I:$I,"&gt;52",Data!$I:$I,"&lt;=104"),
IF('Sales Value'!$B$6="Product type",SUMIFS(Data!$H:$H,Data!$F:$F,VAL!$E61,Data!$I:$I,"&gt;52",Data!$I:$I,"&lt;=104"),
""))))</f>
        <v/>
      </c>
    </row>
    <row r="62" spans="1:16" x14ac:dyDescent="0.35">
      <c r="A62" s="8" t="str">
        <f>IFERROR(_xlfn.RANK.EQ(F62,$F$3:$F$150,0)+COUNTIF($F$3:F62,F62)-1,"")</f>
        <v/>
      </c>
      <c r="B62" s="8" t="str">
        <f>IFERROR(_xlfn.RANK.EQ(I62,$I$3:$I$150,0)+COUNTIF($I$3:I62,I62)-1,"")</f>
        <v/>
      </c>
      <c r="C62" s="8" t="str">
        <f>IFERROR(_xlfn.RANK.EQ(L62,$L$3:$L$150,0)+COUNTIF($L$3:L62,L62)-1,"")</f>
        <v/>
      </c>
      <c r="D62" s="8" t="str">
        <f>IFERROR(_xlfn.RANK.EQ(O62,$O$3:$O$150,0)+COUNTIF($O$3:O62,O62)-1,"")</f>
        <v/>
      </c>
      <c r="E62" t="str">
        <f xml:space="preserve">
IF('Pivot fields'!$B61="(blank)","",
IF('Sales Value'!$B$6="Customer Name",IF(NOT(OR('Pivot fields'!$B61="(blank)",'Pivot fields'!$B61="")),'Pivot fields'!$B61,""),
IF('Sales Value'!$B$6="Customer location",IF(NOT(OR('Pivot fields'!$D61="(blank)",'Pivot fields'!$D61="")),'Pivot fields'!$D61,""),
IF('Sales Value'!$B$6="Product type",IF(NOT(OR('Pivot fields'!$F61="(blank)",'Pivot fields'!$F61="")),'Pivot fields'!$F61,""),
""))))</f>
        <v/>
      </c>
      <c r="F62" s="35" t="str">
        <f>IF($E62="","",
IF('Sales Value'!$B$6="Customer name",SUMIFS(Data!$H:$H,Data!$B:$B,VAL!$E62,Data!$I:$I,1),
IF('Sales Value'!$B$6="Customer location",SUMIFS(Data!$H:$H,Data!$C:$C,VAL!$E62,Data!$I:$I,1),
IF('Sales Value'!$B$6="Product type",SUMIFS(Data!$H:$H,Data!$F:$F,VAL!$E62,Data!$I:$I,1),
""))))</f>
        <v/>
      </c>
      <c r="G62" s="35" t="str">
        <f>IF($E62="","",
IF('Sales Value'!$B$6="Customer name",SUMIFS(Data!$H:$H,Data!$B:$B,VAL!$E62,Data!$I:$I,53),
IF('Sales Value'!$B$6="Customer location",SUMIFS(Data!$H:$H,Data!$C:$C,VAL!$E62,Data!$I:$I,53),
IF('Sales Value'!$B$6="Product type",SUMIFS(Data!$H:$H,Data!$F:$F,VAL!$E62,Data!$I:$I,53),
""))))</f>
        <v/>
      </c>
      <c r="I62" s="35" t="str">
        <f>IF($E62="","",
IF('Sales Value'!$B$6="Customer name",SUMIFS(Data!$H:$H,Data!$B:$B,VAL!$E62,Data!$I:$I,"&gt;0",Data!$I:$I,"&lt;=4"),
IF('Sales Value'!$B$6="Customer location",SUMIFS(Data!$H:$H,Data!$C:$C,VAL!$E62,Data!$I:$I,"&gt;0",Data!$I:$I,"&lt;=4"),
IF('Sales Value'!$B$6="Product type",SUMIFS(Data!$H:$H,Data!$F:$F,VAL!$E62,Data!$I:$I,"&gt;0",Data!$I:$I,"&lt;=4"),
""))))</f>
        <v/>
      </c>
      <c r="J62" s="35" t="str">
        <f>IF($E62="","",
IF('Sales Value'!$B$6="Customer name",SUMIFS(Data!$H:$H,Data!$B:$B,VAL!$E62,Data!$I:$I,"&gt;52",Data!$I:$I,"&lt;=56"),
IF('Sales Value'!$B$6="Customer location",SUMIFS(Data!$H:$H,Data!$C:$C,VAL!$E62,Data!$I:$I,"&gt;52",Data!$I:$I,"&lt;=56"),
IF('Sales Value'!$B$6="Product type",SUMIFS(Data!$H:$H,Data!$F:$F,VAL!$E62,Data!$I:$I,"&gt;52",Data!$I:$I,"&lt;=56"),
""))))</f>
        <v/>
      </c>
      <c r="L62" s="35" t="str">
        <f>IF($E62="","",
IF('Sales Value'!$B$6="Customer name",SUMIFS(Data!$H:$H,Data!$B:$B,VAL!$E62,Data!$I:$I,"&gt;0",Data!$I:$I,"&lt;=13"),
IF('Sales Value'!$B$6="Customer location",SUMIFS(Data!$H:$H,Data!$C:$C,VAL!$E62,Data!$I:$I,"&gt;0",Data!$I:$I,"&lt;=13"),
IF('Sales Value'!$B$6="Product type",SUMIFS(Data!$H:$H,Data!$F:$F,VAL!$E62,Data!$I:$I,"&gt;0",Data!$I:$I,"&lt;=13"),
""))))</f>
        <v/>
      </c>
      <c r="M62" s="35" t="str">
        <f>IF($E62="","",
IF('Sales Value'!$B$6="Customer name",SUMIFS(Data!$H:$H,Data!$B:$B,VAL!$E62,Data!$I:$I,"&gt;52",Data!$I:$I,"&lt;=65"),
IF('Sales Value'!$B$6="Customer location",SUMIFS(Data!$H:$H,Data!$C:$C,VAL!$E62,Data!$I:$I,"&gt;52",Data!$I:$I,"&lt;=65"),
IF('Sales Value'!$B$6="Product type",SUMIFS(Data!$H:$H,Data!$F:$F,VAL!$E62,Data!$I:$I,"&gt;52",Data!$I:$I,"&lt;=65"),
""))))</f>
        <v/>
      </c>
      <c r="O62" s="35" t="str">
        <f>IF($E62="","",
IF('Sales Value'!$B$6="Customer name",SUMIFS(Data!$H:$H,Data!$B:$B,VAL!$E62,Data!$I:$I,"&gt;0",Data!$I:$I,"&lt;=52"),
IF('Sales Value'!$B$6="Customer location",SUMIFS(Data!$H:$H,Data!$C:$C,VAL!$E62,Data!$I:$I,"&gt;0",Data!$I:$I,"&lt;=52"),
IF('Sales Value'!$B$6="Product type",SUMIFS(Data!$H:$H,Data!$F:$F,VAL!$E62,Data!$I:$I,"&gt;0",Data!$I:$I,"&lt;=52"),
""))))</f>
        <v/>
      </c>
      <c r="P62" s="35" t="str">
        <f>IF($E62="","",
IF('Sales Value'!$B$6="Customer name",SUMIFS(Data!$H:$H,Data!$B:$B,VAL!$E62,Data!$I:$I,"&gt;52",Data!$I:$I,"&lt;=104"),
IF('Sales Value'!$B$6="Customer location",SUMIFS(Data!$H:$H,Data!$C:$C,VAL!$E62,Data!$I:$I,"&gt;52",Data!$I:$I,"&lt;=104"),
IF('Sales Value'!$B$6="Product type",SUMIFS(Data!$H:$H,Data!$F:$F,VAL!$E62,Data!$I:$I,"&gt;52",Data!$I:$I,"&lt;=104"),
""))))</f>
        <v/>
      </c>
    </row>
    <row r="63" spans="1:16" x14ac:dyDescent="0.35">
      <c r="A63" s="8" t="str">
        <f>IFERROR(_xlfn.RANK.EQ(F63,$F$3:$F$150,0)+COUNTIF($F$3:F63,F63)-1,"")</f>
        <v/>
      </c>
      <c r="B63" s="8" t="str">
        <f>IFERROR(_xlfn.RANK.EQ(I63,$I$3:$I$150,0)+COUNTIF($I$3:I63,I63)-1,"")</f>
        <v/>
      </c>
      <c r="C63" s="8" t="str">
        <f>IFERROR(_xlfn.RANK.EQ(L63,$L$3:$L$150,0)+COUNTIF($L$3:L63,L63)-1,"")</f>
        <v/>
      </c>
      <c r="D63" s="8" t="str">
        <f>IFERROR(_xlfn.RANK.EQ(O63,$O$3:$O$150,0)+COUNTIF($O$3:O63,O63)-1,"")</f>
        <v/>
      </c>
      <c r="E63" t="str">
        <f xml:space="preserve">
IF('Pivot fields'!$B62="(blank)","",
IF('Sales Value'!$B$6="Customer Name",IF(NOT(OR('Pivot fields'!$B62="(blank)",'Pivot fields'!$B62="")),'Pivot fields'!$B62,""),
IF('Sales Value'!$B$6="Customer location",IF(NOT(OR('Pivot fields'!$D62="(blank)",'Pivot fields'!$D62="")),'Pivot fields'!$D62,""),
IF('Sales Value'!$B$6="Product type",IF(NOT(OR('Pivot fields'!$F62="(blank)",'Pivot fields'!$F62="")),'Pivot fields'!$F62,""),
""))))</f>
        <v/>
      </c>
      <c r="F63" s="35" t="str">
        <f>IF($E63="","",
IF('Sales Value'!$B$6="Customer name",SUMIFS(Data!$H:$H,Data!$B:$B,VAL!$E63,Data!$I:$I,1),
IF('Sales Value'!$B$6="Customer location",SUMIFS(Data!$H:$H,Data!$C:$C,VAL!$E63,Data!$I:$I,1),
IF('Sales Value'!$B$6="Product type",SUMIFS(Data!$H:$H,Data!$F:$F,VAL!$E63,Data!$I:$I,1),
""))))</f>
        <v/>
      </c>
      <c r="G63" s="35" t="str">
        <f>IF($E63="","",
IF('Sales Value'!$B$6="Customer name",SUMIFS(Data!$H:$H,Data!$B:$B,VAL!$E63,Data!$I:$I,53),
IF('Sales Value'!$B$6="Customer location",SUMIFS(Data!$H:$H,Data!$C:$C,VAL!$E63,Data!$I:$I,53),
IF('Sales Value'!$B$6="Product type",SUMIFS(Data!$H:$H,Data!$F:$F,VAL!$E63,Data!$I:$I,53),
""))))</f>
        <v/>
      </c>
      <c r="I63" s="35" t="str">
        <f>IF($E63="","",
IF('Sales Value'!$B$6="Customer name",SUMIFS(Data!$H:$H,Data!$B:$B,VAL!$E63,Data!$I:$I,"&gt;0",Data!$I:$I,"&lt;=4"),
IF('Sales Value'!$B$6="Customer location",SUMIFS(Data!$H:$H,Data!$C:$C,VAL!$E63,Data!$I:$I,"&gt;0",Data!$I:$I,"&lt;=4"),
IF('Sales Value'!$B$6="Product type",SUMIFS(Data!$H:$H,Data!$F:$F,VAL!$E63,Data!$I:$I,"&gt;0",Data!$I:$I,"&lt;=4"),
""))))</f>
        <v/>
      </c>
      <c r="J63" s="35" t="str">
        <f>IF($E63="","",
IF('Sales Value'!$B$6="Customer name",SUMIFS(Data!$H:$H,Data!$B:$B,VAL!$E63,Data!$I:$I,"&gt;52",Data!$I:$I,"&lt;=56"),
IF('Sales Value'!$B$6="Customer location",SUMIFS(Data!$H:$H,Data!$C:$C,VAL!$E63,Data!$I:$I,"&gt;52",Data!$I:$I,"&lt;=56"),
IF('Sales Value'!$B$6="Product type",SUMIFS(Data!$H:$H,Data!$F:$F,VAL!$E63,Data!$I:$I,"&gt;52",Data!$I:$I,"&lt;=56"),
""))))</f>
        <v/>
      </c>
      <c r="L63" s="35" t="str">
        <f>IF($E63="","",
IF('Sales Value'!$B$6="Customer name",SUMIFS(Data!$H:$H,Data!$B:$B,VAL!$E63,Data!$I:$I,"&gt;0",Data!$I:$I,"&lt;=13"),
IF('Sales Value'!$B$6="Customer location",SUMIFS(Data!$H:$H,Data!$C:$C,VAL!$E63,Data!$I:$I,"&gt;0",Data!$I:$I,"&lt;=13"),
IF('Sales Value'!$B$6="Product type",SUMIFS(Data!$H:$H,Data!$F:$F,VAL!$E63,Data!$I:$I,"&gt;0",Data!$I:$I,"&lt;=13"),
""))))</f>
        <v/>
      </c>
      <c r="M63" s="35" t="str">
        <f>IF($E63="","",
IF('Sales Value'!$B$6="Customer name",SUMIFS(Data!$H:$H,Data!$B:$B,VAL!$E63,Data!$I:$I,"&gt;52",Data!$I:$I,"&lt;=65"),
IF('Sales Value'!$B$6="Customer location",SUMIFS(Data!$H:$H,Data!$C:$C,VAL!$E63,Data!$I:$I,"&gt;52",Data!$I:$I,"&lt;=65"),
IF('Sales Value'!$B$6="Product type",SUMIFS(Data!$H:$H,Data!$F:$F,VAL!$E63,Data!$I:$I,"&gt;52",Data!$I:$I,"&lt;=65"),
""))))</f>
        <v/>
      </c>
      <c r="O63" s="35" t="str">
        <f>IF($E63="","",
IF('Sales Value'!$B$6="Customer name",SUMIFS(Data!$H:$H,Data!$B:$B,VAL!$E63,Data!$I:$I,"&gt;0",Data!$I:$I,"&lt;=52"),
IF('Sales Value'!$B$6="Customer location",SUMIFS(Data!$H:$H,Data!$C:$C,VAL!$E63,Data!$I:$I,"&gt;0",Data!$I:$I,"&lt;=52"),
IF('Sales Value'!$B$6="Product type",SUMIFS(Data!$H:$H,Data!$F:$F,VAL!$E63,Data!$I:$I,"&gt;0",Data!$I:$I,"&lt;=52"),
""))))</f>
        <v/>
      </c>
      <c r="P63" s="35" t="str">
        <f>IF($E63="","",
IF('Sales Value'!$B$6="Customer name",SUMIFS(Data!$H:$H,Data!$B:$B,VAL!$E63,Data!$I:$I,"&gt;52",Data!$I:$I,"&lt;=104"),
IF('Sales Value'!$B$6="Customer location",SUMIFS(Data!$H:$H,Data!$C:$C,VAL!$E63,Data!$I:$I,"&gt;52",Data!$I:$I,"&lt;=104"),
IF('Sales Value'!$B$6="Product type",SUMIFS(Data!$H:$H,Data!$F:$F,VAL!$E63,Data!$I:$I,"&gt;52",Data!$I:$I,"&lt;=104"),
""))))</f>
        <v/>
      </c>
    </row>
    <row r="64" spans="1:16" x14ac:dyDescent="0.35">
      <c r="A64" s="8" t="str">
        <f>IFERROR(_xlfn.RANK.EQ(F64,$F$3:$F$150,0)+COUNTIF($F$3:F64,F64)-1,"")</f>
        <v/>
      </c>
      <c r="B64" s="8" t="str">
        <f>IFERROR(_xlfn.RANK.EQ(I64,$I$3:$I$150,0)+COUNTIF($I$3:I64,I64)-1,"")</f>
        <v/>
      </c>
      <c r="C64" s="8" t="str">
        <f>IFERROR(_xlfn.RANK.EQ(L64,$L$3:$L$150,0)+COUNTIF($L$3:L64,L64)-1,"")</f>
        <v/>
      </c>
      <c r="D64" s="8" t="str">
        <f>IFERROR(_xlfn.RANK.EQ(O64,$O$3:$O$150,0)+COUNTIF($O$3:O64,O64)-1,"")</f>
        <v/>
      </c>
      <c r="E64" t="str">
        <f xml:space="preserve">
IF('Pivot fields'!$B63="(blank)","",
IF('Sales Value'!$B$6="Customer Name",IF(NOT(OR('Pivot fields'!$B63="(blank)",'Pivot fields'!$B63="")),'Pivot fields'!$B63,""),
IF('Sales Value'!$B$6="Customer location",IF(NOT(OR('Pivot fields'!$D63="(blank)",'Pivot fields'!$D63="")),'Pivot fields'!$D63,""),
IF('Sales Value'!$B$6="Product type",IF(NOT(OR('Pivot fields'!$F63="(blank)",'Pivot fields'!$F63="")),'Pivot fields'!$F63,""),
""))))</f>
        <v/>
      </c>
      <c r="F64" s="35" t="str">
        <f>IF($E64="","",
IF('Sales Value'!$B$6="Customer name",SUMIFS(Data!$H:$H,Data!$B:$B,VAL!$E64,Data!$I:$I,1),
IF('Sales Value'!$B$6="Customer location",SUMIFS(Data!$H:$H,Data!$C:$C,VAL!$E64,Data!$I:$I,1),
IF('Sales Value'!$B$6="Product type",SUMIFS(Data!$H:$H,Data!$F:$F,VAL!$E64,Data!$I:$I,1),
""))))</f>
        <v/>
      </c>
      <c r="G64" s="35" t="str">
        <f>IF($E64="","",
IF('Sales Value'!$B$6="Customer name",SUMIFS(Data!$H:$H,Data!$B:$B,VAL!$E64,Data!$I:$I,53),
IF('Sales Value'!$B$6="Customer location",SUMIFS(Data!$H:$H,Data!$C:$C,VAL!$E64,Data!$I:$I,53),
IF('Sales Value'!$B$6="Product type",SUMIFS(Data!$H:$H,Data!$F:$F,VAL!$E64,Data!$I:$I,53),
""))))</f>
        <v/>
      </c>
      <c r="I64" s="35" t="str">
        <f>IF($E64="","",
IF('Sales Value'!$B$6="Customer name",SUMIFS(Data!$H:$H,Data!$B:$B,VAL!$E64,Data!$I:$I,"&gt;0",Data!$I:$I,"&lt;=4"),
IF('Sales Value'!$B$6="Customer location",SUMIFS(Data!$H:$H,Data!$C:$C,VAL!$E64,Data!$I:$I,"&gt;0",Data!$I:$I,"&lt;=4"),
IF('Sales Value'!$B$6="Product type",SUMIFS(Data!$H:$H,Data!$F:$F,VAL!$E64,Data!$I:$I,"&gt;0",Data!$I:$I,"&lt;=4"),
""))))</f>
        <v/>
      </c>
      <c r="J64" s="35" t="str">
        <f>IF($E64="","",
IF('Sales Value'!$B$6="Customer name",SUMIFS(Data!$H:$H,Data!$B:$B,VAL!$E64,Data!$I:$I,"&gt;52",Data!$I:$I,"&lt;=56"),
IF('Sales Value'!$B$6="Customer location",SUMIFS(Data!$H:$H,Data!$C:$C,VAL!$E64,Data!$I:$I,"&gt;52",Data!$I:$I,"&lt;=56"),
IF('Sales Value'!$B$6="Product type",SUMIFS(Data!$H:$H,Data!$F:$F,VAL!$E64,Data!$I:$I,"&gt;52",Data!$I:$I,"&lt;=56"),
""))))</f>
        <v/>
      </c>
      <c r="L64" s="35" t="str">
        <f>IF($E64="","",
IF('Sales Value'!$B$6="Customer name",SUMIFS(Data!$H:$H,Data!$B:$B,VAL!$E64,Data!$I:$I,"&gt;0",Data!$I:$I,"&lt;=13"),
IF('Sales Value'!$B$6="Customer location",SUMIFS(Data!$H:$H,Data!$C:$C,VAL!$E64,Data!$I:$I,"&gt;0",Data!$I:$I,"&lt;=13"),
IF('Sales Value'!$B$6="Product type",SUMIFS(Data!$H:$H,Data!$F:$F,VAL!$E64,Data!$I:$I,"&gt;0",Data!$I:$I,"&lt;=13"),
""))))</f>
        <v/>
      </c>
      <c r="M64" s="35" t="str">
        <f>IF($E64="","",
IF('Sales Value'!$B$6="Customer name",SUMIFS(Data!$H:$H,Data!$B:$B,VAL!$E64,Data!$I:$I,"&gt;52",Data!$I:$I,"&lt;=65"),
IF('Sales Value'!$B$6="Customer location",SUMIFS(Data!$H:$H,Data!$C:$C,VAL!$E64,Data!$I:$I,"&gt;52",Data!$I:$I,"&lt;=65"),
IF('Sales Value'!$B$6="Product type",SUMIFS(Data!$H:$H,Data!$F:$F,VAL!$E64,Data!$I:$I,"&gt;52",Data!$I:$I,"&lt;=65"),
""))))</f>
        <v/>
      </c>
      <c r="O64" s="35" t="str">
        <f>IF($E64="","",
IF('Sales Value'!$B$6="Customer name",SUMIFS(Data!$H:$H,Data!$B:$B,VAL!$E64,Data!$I:$I,"&gt;0",Data!$I:$I,"&lt;=52"),
IF('Sales Value'!$B$6="Customer location",SUMIFS(Data!$H:$H,Data!$C:$C,VAL!$E64,Data!$I:$I,"&gt;0",Data!$I:$I,"&lt;=52"),
IF('Sales Value'!$B$6="Product type",SUMIFS(Data!$H:$H,Data!$F:$F,VAL!$E64,Data!$I:$I,"&gt;0",Data!$I:$I,"&lt;=52"),
""))))</f>
        <v/>
      </c>
      <c r="P64" s="35" t="str">
        <f>IF($E64="","",
IF('Sales Value'!$B$6="Customer name",SUMIFS(Data!$H:$H,Data!$B:$B,VAL!$E64,Data!$I:$I,"&gt;52",Data!$I:$I,"&lt;=104"),
IF('Sales Value'!$B$6="Customer location",SUMIFS(Data!$H:$H,Data!$C:$C,VAL!$E64,Data!$I:$I,"&gt;52",Data!$I:$I,"&lt;=104"),
IF('Sales Value'!$B$6="Product type",SUMIFS(Data!$H:$H,Data!$F:$F,VAL!$E64,Data!$I:$I,"&gt;52",Data!$I:$I,"&lt;=104"),
""))))</f>
        <v/>
      </c>
    </row>
    <row r="65" spans="1:16" x14ac:dyDescent="0.35">
      <c r="A65" s="8" t="str">
        <f>IFERROR(_xlfn.RANK.EQ(F65,$F$3:$F$150,0)+COUNTIF($F$3:F65,F65)-1,"")</f>
        <v/>
      </c>
      <c r="B65" s="8" t="str">
        <f>IFERROR(_xlfn.RANK.EQ(I65,$I$3:$I$150,0)+COUNTIF($I$3:I65,I65)-1,"")</f>
        <v/>
      </c>
      <c r="C65" s="8" t="str">
        <f>IFERROR(_xlfn.RANK.EQ(L65,$L$3:$L$150,0)+COUNTIF($L$3:L65,L65)-1,"")</f>
        <v/>
      </c>
      <c r="D65" s="8" t="str">
        <f>IFERROR(_xlfn.RANK.EQ(O65,$O$3:$O$150,0)+COUNTIF($O$3:O65,O65)-1,"")</f>
        <v/>
      </c>
      <c r="E65" t="str">
        <f xml:space="preserve">
IF('Pivot fields'!$B64="(blank)","",
IF('Sales Value'!$B$6="Customer Name",IF(NOT(OR('Pivot fields'!$B64="(blank)",'Pivot fields'!$B64="")),'Pivot fields'!$B64,""),
IF('Sales Value'!$B$6="Customer location",IF(NOT(OR('Pivot fields'!$D64="(blank)",'Pivot fields'!$D64="")),'Pivot fields'!$D64,""),
IF('Sales Value'!$B$6="Product type",IF(NOT(OR('Pivot fields'!$F64="(blank)",'Pivot fields'!$F64="")),'Pivot fields'!$F64,""),
""))))</f>
        <v/>
      </c>
      <c r="F65" s="35" t="str">
        <f>IF($E65="","",
IF('Sales Value'!$B$6="Customer name",SUMIFS(Data!$H:$H,Data!$B:$B,VAL!$E65,Data!$I:$I,1),
IF('Sales Value'!$B$6="Customer location",SUMIFS(Data!$H:$H,Data!$C:$C,VAL!$E65,Data!$I:$I,1),
IF('Sales Value'!$B$6="Product type",SUMIFS(Data!$H:$H,Data!$F:$F,VAL!$E65,Data!$I:$I,1),
""))))</f>
        <v/>
      </c>
      <c r="G65" s="35" t="str">
        <f>IF($E65="","",
IF('Sales Value'!$B$6="Customer name",SUMIFS(Data!$H:$H,Data!$B:$B,VAL!$E65,Data!$I:$I,53),
IF('Sales Value'!$B$6="Customer location",SUMIFS(Data!$H:$H,Data!$C:$C,VAL!$E65,Data!$I:$I,53),
IF('Sales Value'!$B$6="Product type",SUMIFS(Data!$H:$H,Data!$F:$F,VAL!$E65,Data!$I:$I,53),
""))))</f>
        <v/>
      </c>
      <c r="I65" s="35" t="str">
        <f>IF($E65="","",
IF('Sales Value'!$B$6="Customer name",SUMIFS(Data!$H:$H,Data!$B:$B,VAL!$E65,Data!$I:$I,"&gt;0",Data!$I:$I,"&lt;=4"),
IF('Sales Value'!$B$6="Customer location",SUMIFS(Data!$H:$H,Data!$C:$C,VAL!$E65,Data!$I:$I,"&gt;0",Data!$I:$I,"&lt;=4"),
IF('Sales Value'!$B$6="Product type",SUMIFS(Data!$H:$H,Data!$F:$F,VAL!$E65,Data!$I:$I,"&gt;0",Data!$I:$I,"&lt;=4"),
""))))</f>
        <v/>
      </c>
      <c r="J65" s="35" t="str">
        <f>IF($E65="","",
IF('Sales Value'!$B$6="Customer name",SUMIFS(Data!$H:$H,Data!$B:$B,VAL!$E65,Data!$I:$I,"&gt;52",Data!$I:$I,"&lt;=56"),
IF('Sales Value'!$B$6="Customer location",SUMIFS(Data!$H:$H,Data!$C:$C,VAL!$E65,Data!$I:$I,"&gt;52",Data!$I:$I,"&lt;=56"),
IF('Sales Value'!$B$6="Product type",SUMIFS(Data!$H:$H,Data!$F:$F,VAL!$E65,Data!$I:$I,"&gt;52",Data!$I:$I,"&lt;=56"),
""))))</f>
        <v/>
      </c>
      <c r="L65" s="35" t="str">
        <f>IF($E65="","",
IF('Sales Value'!$B$6="Customer name",SUMIFS(Data!$H:$H,Data!$B:$B,VAL!$E65,Data!$I:$I,"&gt;0",Data!$I:$I,"&lt;=13"),
IF('Sales Value'!$B$6="Customer location",SUMIFS(Data!$H:$H,Data!$C:$C,VAL!$E65,Data!$I:$I,"&gt;0",Data!$I:$I,"&lt;=13"),
IF('Sales Value'!$B$6="Product type",SUMIFS(Data!$H:$H,Data!$F:$F,VAL!$E65,Data!$I:$I,"&gt;0",Data!$I:$I,"&lt;=13"),
""))))</f>
        <v/>
      </c>
      <c r="M65" s="35" t="str">
        <f>IF($E65="","",
IF('Sales Value'!$B$6="Customer name",SUMIFS(Data!$H:$H,Data!$B:$B,VAL!$E65,Data!$I:$I,"&gt;52",Data!$I:$I,"&lt;=65"),
IF('Sales Value'!$B$6="Customer location",SUMIFS(Data!$H:$H,Data!$C:$C,VAL!$E65,Data!$I:$I,"&gt;52",Data!$I:$I,"&lt;=65"),
IF('Sales Value'!$B$6="Product type",SUMIFS(Data!$H:$H,Data!$F:$F,VAL!$E65,Data!$I:$I,"&gt;52",Data!$I:$I,"&lt;=65"),
""))))</f>
        <v/>
      </c>
      <c r="O65" s="35" t="str">
        <f>IF($E65="","",
IF('Sales Value'!$B$6="Customer name",SUMIFS(Data!$H:$H,Data!$B:$B,VAL!$E65,Data!$I:$I,"&gt;0",Data!$I:$I,"&lt;=52"),
IF('Sales Value'!$B$6="Customer location",SUMIFS(Data!$H:$H,Data!$C:$C,VAL!$E65,Data!$I:$I,"&gt;0",Data!$I:$I,"&lt;=52"),
IF('Sales Value'!$B$6="Product type",SUMIFS(Data!$H:$H,Data!$F:$F,VAL!$E65,Data!$I:$I,"&gt;0",Data!$I:$I,"&lt;=52"),
""))))</f>
        <v/>
      </c>
      <c r="P65" s="35" t="str">
        <f>IF($E65="","",
IF('Sales Value'!$B$6="Customer name",SUMIFS(Data!$H:$H,Data!$B:$B,VAL!$E65,Data!$I:$I,"&gt;52",Data!$I:$I,"&lt;=104"),
IF('Sales Value'!$B$6="Customer location",SUMIFS(Data!$H:$H,Data!$C:$C,VAL!$E65,Data!$I:$I,"&gt;52",Data!$I:$I,"&lt;=104"),
IF('Sales Value'!$B$6="Product type",SUMIFS(Data!$H:$H,Data!$F:$F,VAL!$E65,Data!$I:$I,"&gt;52",Data!$I:$I,"&lt;=104"),
""))))</f>
        <v/>
      </c>
    </row>
    <row r="66" spans="1:16" x14ac:dyDescent="0.35">
      <c r="A66" s="8" t="str">
        <f>IFERROR(_xlfn.RANK.EQ(F66,$F$3:$F$150,0)+COUNTIF($F$3:F66,F66)-1,"")</f>
        <v/>
      </c>
      <c r="B66" s="8" t="str">
        <f>IFERROR(_xlfn.RANK.EQ(I66,$I$3:$I$150,0)+COUNTIF($I$3:I66,I66)-1,"")</f>
        <v/>
      </c>
      <c r="C66" s="8" t="str">
        <f>IFERROR(_xlfn.RANK.EQ(L66,$L$3:$L$150,0)+COUNTIF($L$3:L66,L66)-1,"")</f>
        <v/>
      </c>
      <c r="D66" s="8" t="str">
        <f>IFERROR(_xlfn.RANK.EQ(O66,$O$3:$O$150,0)+COUNTIF($O$3:O66,O66)-1,"")</f>
        <v/>
      </c>
      <c r="E66" t="str">
        <f xml:space="preserve">
IF('Pivot fields'!$B65="(blank)","",
IF('Sales Value'!$B$6="Customer Name",IF(NOT(OR('Pivot fields'!$B65="(blank)",'Pivot fields'!$B65="")),'Pivot fields'!$B65,""),
IF('Sales Value'!$B$6="Customer location",IF(NOT(OR('Pivot fields'!$D65="(blank)",'Pivot fields'!$D65="")),'Pivot fields'!$D65,""),
IF('Sales Value'!$B$6="Product type",IF(NOT(OR('Pivot fields'!$F65="(blank)",'Pivot fields'!$F65="")),'Pivot fields'!$F65,""),
""))))</f>
        <v/>
      </c>
      <c r="F66" s="35" t="str">
        <f>IF($E66="","",
IF('Sales Value'!$B$6="Customer name",SUMIFS(Data!$H:$H,Data!$B:$B,VAL!$E66,Data!$I:$I,1),
IF('Sales Value'!$B$6="Customer location",SUMIFS(Data!$H:$H,Data!$C:$C,VAL!$E66,Data!$I:$I,1),
IF('Sales Value'!$B$6="Product type",SUMIFS(Data!$H:$H,Data!$F:$F,VAL!$E66,Data!$I:$I,1),
""))))</f>
        <v/>
      </c>
      <c r="G66" s="35" t="str">
        <f>IF($E66="","",
IF('Sales Value'!$B$6="Customer name",SUMIFS(Data!$H:$H,Data!$B:$B,VAL!$E66,Data!$I:$I,53),
IF('Sales Value'!$B$6="Customer location",SUMIFS(Data!$H:$H,Data!$C:$C,VAL!$E66,Data!$I:$I,53),
IF('Sales Value'!$B$6="Product type",SUMIFS(Data!$H:$H,Data!$F:$F,VAL!$E66,Data!$I:$I,53),
""))))</f>
        <v/>
      </c>
      <c r="I66" s="35" t="str">
        <f>IF($E66="","",
IF('Sales Value'!$B$6="Customer name",SUMIFS(Data!$H:$H,Data!$B:$B,VAL!$E66,Data!$I:$I,"&gt;0",Data!$I:$I,"&lt;=4"),
IF('Sales Value'!$B$6="Customer location",SUMIFS(Data!$H:$H,Data!$C:$C,VAL!$E66,Data!$I:$I,"&gt;0",Data!$I:$I,"&lt;=4"),
IF('Sales Value'!$B$6="Product type",SUMIFS(Data!$H:$H,Data!$F:$F,VAL!$E66,Data!$I:$I,"&gt;0",Data!$I:$I,"&lt;=4"),
""))))</f>
        <v/>
      </c>
      <c r="J66" s="35" t="str">
        <f>IF($E66="","",
IF('Sales Value'!$B$6="Customer name",SUMIFS(Data!$H:$H,Data!$B:$B,VAL!$E66,Data!$I:$I,"&gt;52",Data!$I:$I,"&lt;=56"),
IF('Sales Value'!$B$6="Customer location",SUMIFS(Data!$H:$H,Data!$C:$C,VAL!$E66,Data!$I:$I,"&gt;52",Data!$I:$I,"&lt;=56"),
IF('Sales Value'!$B$6="Product type",SUMIFS(Data!$H:$H,Data!$F:$F,VAL!$E66,Data!$I:$I,"&gt;52",Data!$I:$I,"&lt;=56"),
""))))</f>
        <v/>
      </c>
      <c r="L66" s="35" t="str">
        <f>IF($E66="","",
IF('Sales Value'!$B$6="Customer name",SUMIFS(Data!$H:$H,Data!$B:$B,VAL!$E66,Data!$I:$I,"&gt;0",Data!$I:$I,"&lt;=13"),
IF('Sales Value'!$B$6="Customer location",SUMIFS(Data!$H:$H,Data!$C:$C,VAL!$E66,Data!$I:$I,"&gt;0",Data!$I:$I,"&lt;=13"),
IF('Sales Value'!$B$6="Product type",SUMIFS(Data!$H:$H,Data!$F:$F,VAL!$E66,Data!$I:$I,"&gt;0",Data!$I:$I,"&lt;=13"),
""))))</f>
        <v/>
      </c>
      <c r="M66" s="35" t="str">
        <f>IF($E66="","",
IF('Sales Value'!$B$6="Customer name",SUMIFS(Data!$H:$H,Data!$B:$B,VAL!$E66,Data!$I:$I,"&gt;52",Data!$I:$I,"&lt;=65"),
IF('Sales Value'!$B$6="Customer location",SUMIFS(Data!$H:$H,Data!$C:$C,VAL!$E66,Data!$I:$I,"&gt;52",Data!$I:$I,"&lt;=65"),
IF('Sales Value'!$B$6="Product type",SUMIFS(Data!$H:$H,Data!$F:$F,VAL!$E66,Data!$I:$I,"&gt;52",Data!$I:$I,"&lt;=65"),
""))))</f>
        <v/>
      </c>
      <c r="O66" s="35" t="str">
        <f>IF($E66="","",
IF('Sales Value'!$B$6="Customer name",SUMIFS(Data!$H:$H,Data!$B:$B,VAL!$E66,Data!$I:$I,"&gt;0",Data!$I:$I,"&lt;=52"),
IF('Sales Value'!$B$6="Customer location",SUMIFS(Data!$H:$H,Data!$C:$C,VAL!$E66,Data!$I:$I,"&gt;0",Data!$I:$I,"&lt;=52"),
IF('Sales Value'!$B$6="Product type",SUMIFS(Data!$H:$H,Data!$F:$F,VAL!$E66,Data!$I:$I,"&gt;0",Data!$I:$I,"&lt;=52"),
""))))</f>
        <v/>
      </c>
      <c r="P66" s="35" t="str">
        <f>IF($E66="","",
IF('Sales Value'!$B$6="Customer name",SUMIFS(Data!$H:$H,Data!$B:$B,VAL!$E66,Data!$I:$I,"&gt;52",Data!$I:$I,"&lt;=104"),
IF('Sales Value'!$B$6="Customer location",SUMIFS(Data!$H:$H,Data!$C:$C,VAL!$E66,Data!$I:$I,"&gt;52",Data!$I:$I,"&lt;=104"),
IF('Sales Value'!$B$6="Product type",SUMIFS(Data!$H:$H,Data!$F:$F,VAL!$E66,Data!$I:$I,"&gt;52",Data!$I:$I,"&lt;=104"),
""))))</f>
        <v/>
      </c>
    </row>
    <row r="67" spans="1:16" x14ac:dyDescent="0.35">
      <c r="A67" s="8" t="str">
        <f>IFERROR(_xlfn.RANK.EQ(F67,$F$3:$F$150,0)+COUNTIF($F$3:F67,F67)-1,"")</f>
        <v/>
      </c>
      <c r="B67" s="8" t="str">
        <f>IFERROR(_xlfn.RANK.EQ(I67,$I$3:$I$150,0)+COUNTIF($I$3:I67,I67)-1,"")</f>
        <v/>
      </c>
      <c r="C67" s="8" t="str">
        <f>IFERROR(_xlfn.RANK.EQ(L67,$L$3:$L$150,0)+COUNTIF($L$3:L67,L67)-1,"")</f>
        <v/>
      </c>
      <c r="D67" s="8" t="str">
        <f>IFERROR(_xlfn.RANK.EQ(O67,$O$3:$O$150,0)+COUNTIF($O$3:O67,O67)-1,"")</f>
        <v/>
      </c>
      <c r="E67" t="str">
        <f xml:space="preserve">
IF('Pivot fields'!$B66="(blank)","",
IF('Sales Value'!$B$6="Customer Name",IF(NOT(OR('Pivot fields'!$B66="(blank)",'Pivot fields'!$B66="")),'Pivot fields'!$B66,""),
IF('Sales Value'!$B$6="Customer location",IF(NOT(OR('Pivot fields'!$D66="(blank)",'Pivot fields'!$D66="")),'Pivot fields'!$D66,""),
IF('Sales Value'!$B$6="Product type",IF(NOT(OR('Pivot fields'!$F66="(blank)",'Pivot fields'!$F66="")),'Pivot fields'!$F66,""),
""))))</f>
        <v/>
      </c>
      <c r="F67" s="35" t="str">
        <f>IF($E67="","",
IF('Sales Value'!$B$6="Customer name",SUMIFS(Data!$H:$H,Data!$B:$B,VAL!$E67,Data!$I:$I,1),
IF('Sales Value'!$B$6="Customer location",SUMIFS(Data!$H:$H,Data!$C:$C,VAL!$E67,Data!$I:$I,1),
IF('Sales Value'!$B$6="Product type",SUMIFS(Data!$H:$H,Data!$F:$F,VAL!$E67,Data!$I:$I,1),
""))))</f>
        <v/>
      </c>
      <c r="G67" s="35" t="str">
        <f>IF($E67="","",
IF('Sales Value'!$B$6="Customer name",SUMIFS(Data!$H:$H,Data!$B:$B,VAL!$E67,Data!$I:$I,53),
IF('Sales Value'!$B$6="Customer location",SUMIFS(Data!$H:$H,Data!$C:$C,VAL!$E67,Data!$I:$I,53),
IF('Sales Value'!$B$6="Product type",SUMIFS(Data!$H:$H,Data!$F:$F,VAL!$E67,Data!$I:$I,53),
""))))</f>
        <v/>
      </c>
      <c r="I67" s="35" t="str">
        <f>IF($E67="","",
IF('Sales Value'!$B$6="Customer name",SUMIFS(Data!$H:$H,Data!$B:$B,VAL!$E67,Data!$I:$I,"&gt;0",Data!$I:$I,"&lt;=4"),
IF('Sales Value'!$B$6="Customer location",SUMIFS(Data!$H:$H,Data!$C:$C,VAL!$E67,Data!$I:$I,"&gt;0",Data!$I:$I,"&lt;=4"),
IF('Sales Value'!$B$6="Product type",SUMIFS(Data!$H:$H,Data!$F:$F,VAL!$E67,Data!$I:$I,"&gt;0",Data!$I:$I,"&lt;=4"),
""))))</f>
        <v/>
      </c>
      <c r="J67" s="35" t="str">
        <f>IF($E67="","",
IF('Sales Value'!$B$6="Customer name",SUMIFS(Data!$H:$H,Data!$B:$B,VAL!$E67,Data!$I:$I,"&gt;52",Data!$I:$I,"&lt;=56"),
IF('Sales Value'!$B$6="Customer location",SUMIFS(Data!$H:$H,Data!$C:$C,VAL!$E67,Data!$I:$I,"&gt;52",Data!$I:$I,"&lt;=56"),
IF('Sales Value'!$B$6="Product type",SUMIFS(Data!$H:$H,Data!$F:$F,VAL!$E67,Data!$I:$I,"&gt;52",Data!$I:$I,"&lt;=56"),
""))))</f>
        <v/>
      </c>
      <c r="L67" s="35" t="str">
        <f>IF($E67="","",
IF('Sales Value'!$B$6="Customer name",SUMIFS(Data!$H:$H,Data!$B:$B,VAL!$E67,Data!$I:$I,"&gt;0",Data!$I:$I,"&lt;=13"),
IF('Sales Value'!$B$6="Customer location",SUMIFS(Data!$H:$H,Data!$C:$C,VAL!$E67,Data!$I:$I,"&gt;0",Data!$I:$I,"&lt;=13"),
IF('Sales Value'!$B$6="Product type",SUMIFS(Data!$H:$H,Data!$F:$F,VAL!$E67,Data!$I:$I,"&gt;0",Data!$I:$I,"&lt;=13"),
""))))</f>
        <v/>
      </c>
      <c r="M67" s="35" t="str">
        <f>IF($E67="","",
IF('Sales Value'!$B$6="Customer name",SUMIFS(Data!$H:$H,Data!$B:$B,VAL!$E67,Data!$I:$I,"&gt;52",Data!$I:$I,"&lt;=65"),
IF('Sales Value'!$B$6="Customer location",SUMIFS(Data!$H:$H,Data!$C:$C,VAL!$E67,Data!$I:$I,"&gt;52",Data!$I:$I,"&lt;=65"),
IF('Sales Value'!$B$6="Product type",SUMIFS(Data!$H:$H,Data!$F:$F,VAL!$E67,Data!$I:$I,"&gt;52",Data!$I:$I,"&lt;=65"),
""))))</f>
        <v/>
      </c>
      <c r="O67" s="35" t="str">
        <f>IF($E67="","",
IF('Sales Value'!$B$6="Customer name",SUMIFS(Data!$H:$H,Data!$B:$B,VAL!$E67,Data!$I:$I,"&gt;0",Data!$I:$I,"&lt;=52"),
IF('Sales Value'!$B$6="Customer location",SUMIFS(Data!$H:$H,Data!$C:$C,VAL!$E67,Data!$I:$I,"&gt;0",Data!$I:$I,"&lt;=52"),
IF('Sales Value'!$B$6="Product type",SUMIFS(Data!$H:$H,Data!$F:$F,VAL!$E67,Data!$I:$I,"&gt;0",Data!$I:$I,"&lt;=52"),
""))))</f>
        <v/>
      </c>
      <c r="P67" s="35" t="str">
        <f>IF($E67="","",
IF('Sales Value'!$B$6="Customer name",SUMIFS(Data!$H:$H,Data!$B:$B,VAL!$E67,Data!$I:$I,"&gt;52",Data!$I:$I,"&lt;=104"),
IF('Sales Value'!$B$6="Customer location",SUMIFS(Data!$H:$H,Data!$C:$C,VAL!$E67,Data!$I:$I,"&gt;52",Data!$I:$I,"&lt;=104"),
IF('Sales Value'!$B$6="Product type",SUMIFS(Data!$H:$H,Data!$F:$F,VAL!$E67,Data!$I:$I,"&gt;52",Data!$I:$I,"&lt;=104"),
""))))</f>
        <v/>
      </c>
    </row>
    <row r="68" spans="1:16" x14ac:dyDescent="0.35">
      <c r="A68" s="8" t="str">
        <f>IFERROR(_xlfn.RANK.EQ(F68,$F$3:$F$150,0)+COUNTIF($F$3:F68,F68)-1,"")</f>
        <v/>
      </c>
      <c r="B68" s="8" t="str">
        <f>IFERROR(_xlfn.RANK.EQ(I68,$I$3:$I$150,0)+COUNTIF($I$3:I68,I68)-1,"")</f>
        <v/>
      </c>
      <c r="C68" s="8" t="str">
        <f>IFERROR(_xlfn.RANK.EQ(L68,$L$3:$L$150,0)+COUNTIF($L$3:L68,L68)-1,"")</f>
        <v/>
      </c>
      <c r="D68" s="8" t="str">
        <f>IFERROR(_xlfn.RANK.EQ(O68,$O$3:$O$150,0)+COUNTIF($O$3:O68,O68)-1,"")</f>
        <v/>
      </c>
      <c r="E68" t="str">
        <f xml:space="preserve">
IF('Pivot fields'!$B67="(blank)","",
IF('Sales Value'!$B$6="Customer Name",IF(NOT(OR('Pivot fields'!$B67="(blank)",'Pivot fields'!$B67="")),'Pivot fields'!$B67,""),
IF('Sales Value'!$B$6="Customer location",IF(NOT(OR('Pivot fields'!$D67="(blank)",'Pivot fields'!$D67="")),'Pivot fields'!$D67,""),
IF('Sales Value'!$B$6="Product type",IF(NOT(OR('Pivot fields'!$F67="(blank)",'Pivot fields'!$F67="")),'Pivot fields'!$F67,""),
""))))</f>
        <v/>
      </c>
      <c r="F68" s="35" t="str">
        <f>IF($E68="","",
IF('Sales Value'!$B$6="Customer name",SUMIFS(Data!$H:$H,Data!$B:$B,VAL!$E68,Data!$I:$I,1),
IF('Sales Value'!$B$6="Customer location",SUMIFS(Data!$H:$H,Data!$C:$C,VAL!$E68,Data!$I:$I,1),
IF('Sales Value'!$B$6="Product type",SUMIFS(Data!$H:$H,Data!$F:$F,VAL!$E68,Data!$I:$I,1),
""))))</f>
        <v/>
      </c>
      <c r="G68" s="35" t="str">
        <f>IF($E68="","",
IF('Sales Value'!$B$6="Customer name",SUMIFS(Data!$H:$H,Data!$B:$B,VAL!$E68,Data!$I:$I,53),
IF('Sales Value'!$B$6="Customer location",SUMIFS(Data!$H:$H,Data!$C:$C,VAL!$E68,Data!$I:$I,53),
IF('Sales Value'!$B$6="Product type",SUMIFS(Data!$H:$H,Data!$F:$F,VAL!$E68,Data!$I:$I,53),
""))))</f>
        <v/>
      </c>
      <c r="I68" s="35" t="str">
        <f>IF($E68="","",
IF('Sales Value'!$B$6="Customer name",SUMIFS(Data!$H:$H,Data!$B:$B,VAL!$E68,Data!$I:$I,"&gt;0",Data!$I:$I,"&lt;=4"),
IF('Sales Value'!$B$6="Customer location",SUMIFS(Data!$H:$H,Data!$C:$C,VAL!$E68,Data!$I:$I,"&gt;0",Data!$I:$I,"&lt;=4"),
IF('Sales Value'!$B$6="Product type",SUMIFS(Data!$H:$H,Data!$F:$F,VAL!$E68,Data!$I:$I,"&gt;0",Data!$I:$I,"&lt;=4"),
""))))</f>
        <v/>
      </c>
      <c r="J68" s="35" t="str">
        <f>IF($E68="","",
IF('Sales Value'!$B$6="Customer name",SUMIFS(Data!$H:$H,Data!$B:$B,VAL!$E68,Data!$I:$I,"&gt;52",Data!$I:$I,"&lt;=56"),
IF('Sales Value'!$B$6="Customer location",SUMIFS(Data!$H:$H,Data!$C:$C,VAL!$E68,Data!$I:$I,"&gt;52",Data!$I:$I,"&lt;=56"),
IF('Sales Value'!$B$6="Product type",SUMIFS(Data!$H:$H,Data!$F:$F,VAL!$E68,Data!$I:$I,"&gt;52",Data!$I:$I,"&lt;=56"),
""))))</f>
        <v/>
      </c>
      <c r="L68" s="35" t="str">
        <f>IF($E68="","",
IF('Sales Value'!$B$6="Customer name",SUMIFS(Data!$H:$H,Data!$B:$B,VAL!$E68,Data!$I:$I,"&gt;0",Data!$I:$I,"&lt;=13"),
IF('Sales Value'!$B$6="Customer location",SUMIFS(Data!$H:$H,Data!$C:$C,VAL!$E68,Data!$I:$I,"&gt;0",Data!$I:$I,"&lt;=13"),
IF('Sales Value'!$B$6="Product type",SUMIFS(Data!$H:$H,Data!$F:$F,VAL!$E68,Data!$I:$I,"&gt;0",Data!$I:$I,"&lt;=13"),
""))))</f>
        <v/>
      </c>
      <c r="M68" s="35" t="str">
        <f>IF($E68="","",
IF('Sales Value'!$B$6="Customer name",SUMIFS(Data!$H:$H,Data!$B:$B,VAL!$E68,Data!$I:$I,"&gt;52",Data!$I:$I,"&lt;=65"),
IF('Sales Value'!$B$6="Customer location",SUMIFS(Data!$H:$H,Data!$C:$C,VAL!$E68,Data!$I:$I,"&gt;52",Data!$I:$I,"&lt;=65"),
IF('Sales Value'!$B$6="Product type",SUMIFS(Data!$H:$H,Data!$F:$F,VAL!$E68,Data!$I:$I,"&gt;52",Data!$I:$I,"&lt;=65"),
""))))</f>
        <v/>
      </c>
      <c r="O68" s="35" t="str">
        <f>IF($E68="","",
IF('Sales Value'!$B$6="Customer name",SUMIFS(Data!$H:$H,Data!$B:$B,VAL!$E68,Data!$I:$I,"&gt;0",Data!$I:$I,"&lt;=52"),
IF('Sales Value'!$B$6="Customer location",SUMIFS(Data!$H:$H,Data!$C:$C,VAL!$E68,Data!$I:$I,"&gt;0",Data!$I:$I,"&lt;=52"),
IF('Sales Value'!$B$6="Product type",SUMIFS(Data!$H:$H,Data!$F:$F,VAL!$E68,Data!$I:$I,"&gt;0",Data!$I:$I,"&lt;=52"),
""))))</f>
        <v/>
      </c>
      <c r="P68" s="35" t="str">
        <f>IF($E68="","",
IF('Sales Value'!$B$6="Customer name",SUMIFS(Data!$H:$H,Data!$B:$B,VAL!$E68,Data!$I:$I,"&gt;52",Data!$I:$I,"&lt;=104"),
IF('Sales Value'!$B$6="Customer location",SUMIFS(Data!$H:$H,Data!$C:$C,VAL!$E68,Data!$I:$I,"&gt;52",Data!$I:$I,"&lt;=104"),
IF('Sales Value'!$B$6="Product type",SUMIFS(Data!$H:$H,Data!$F:$F,VAL!$E68,Data!$I:$I,"&gt;52",Data!$I:$I,"&lt;=104"),
""))))</f>
        <v/>
      </c>
    </row>
    <row r="69" spans="1:16" x14ac:dyDescent="0.35">
      <c r="A69" s="8" t="str">
        <f>IFERROR(_xlfn.RANK.EQ(F69,$F$3:$F$150,0)+COUNTIF($F$3:F69,F69)-1,"")</f>
        <v/>
      </c>
      <c r="B69" s="8" t="str">
        <f>IFERROR(_xlfn.RANK.EQ(I69,$I$3:$I$150,0)+COUNTIF($I$3:I69,I69)-1,"")</f>
        <v/>
      </c>
      <c r="C69" s="8" t="str">
        <f>IFERROR(_xlfn.RANK.EQ(L69,$L$3:$L$150,0)+COUNTIF($L$3:L69,L69)-1,"")</f>
        <v/>
      </c>
      <c r="D69" s="8" t="str">
        <f>IFERROR(_xlfn.RANK.EQ(O69,$O$3:$O$150,0)+COUNTIF($O$3:O69,O69)-1,"")</f>
        <v/>
      </c>
      <c r="E69" t="str">
        <f xml:space="preserve">
IF('Pivot fields'!$B68="(blank)","",
IF('Sales Value'!$B$6="Customer Name",IF(NOT(OR('Pivot fields'!$B68="(blank)",'Pivot fields'!$B68="")),'Pivot fields'!$B68,""),
IF('Sales Value'!$B$6="Customer location",IF(NOT(OR('Pivot fields'!$D68="(blank)",'Pivot fields'!$D68="")),'Pivot fields'!$D68,""),
IF('Sales Value'!$B$6="Product type",IF(NOT(OR('Pivot fields'!$F68="(blank)",'Pivot fields'!$F68="")),'Pivot fields'!$F68,""),
""))))</f>
        <v/>
      </c>
      <c r="F69" s="35" t="str">
        <f>IF($E69="","",
IF('Sales Value'!$B$6="Customer name",SUMIFS(Data!$H:$H,Data!$B:$B,VAL!$E69,Data!$I:$I,1),
IF('Sales Value'!$B$6="Customer location",SUMIFS(Data!$H:$H,Data!$C:$C,VAL!$E69,Data!$I:$I,1),
IF('Sales Value'!$B$6="Product type",SUMIFS(Data!$H:$H,Data!$F:$F,VAL!$E69,Data!$I:$I,1),
""))))</f>
        <v/>
      </c>
      <c r="G69" s="35" t="str">
        <f>IF($E69="","",
IF('Sales Value'!$B$6="Customer name",SUMIFS(Data!$H:$H,Data!$B:$B,VAL!$E69,Data!$I:$I,53),
IF('Sales Value'!$B$6="Customer location",SUMIFS(Data!$H:$H,Data!$C:$C,VAL!$E69,Data!$I:$I,53),
IF('Sales Value'!$B$6="Product type",SUMIFS(Data!$H:$H,Data!$F:$F,VAL!$E69,Data!$I:$I,53),
""))))</f>
        <v/>
      </c>
      <c r="I69" s="35" t="str">
        <f>IF($E69="","",
IF('Sales Value'!$B$6="Customer name",SUMIFS(Data!$H:$H,Data!$B:$B,VAL!$E69,Data!$I:$I,"&gt;0",Data!$I:$I,"&lt;=4"),
IF('Sales Value'!$B$6="Customer location",SUMIFS(Data!$H:$H,Data!$C:$C,VAL!$E69,Data!$I:$I,"&gt;0",Data!$I:$I,"&lt;=4"),
IF('Sales Value'!$B$6="Product type",SUMIFS(Data!$H:$H,Data!$F:$F,VAL!$E69,Data!$I:$I,"&gt;0",Data!$I:$I,"&lt;=4"),
""))))</f>
        <v/>
      </c>
      <c r="J69" s="35" t="str">
        <f>IF($E69="","",
IF('Sales Value'!$B$6="Customer name",SUMIFS(Data!$H:$H,Data!$B:$B,VAL!$E69,Data!$I:$I,"&gt;52",Data!$I:$I,"&lt;=56"),
IF('Sales Value'!$B$6="Customer location",SUMIFS(Data!$H:$H,Data!$C:$C,VAL!$E69,Data!$I:$I,"&gt;52",Data!$I:$I,"&lt;=56"),
IF('Sales Value'!$B$6="Product type",SUMIFS(Data!$H:$H,Data!$F:$F,VAL!$E69,Data!$I:$I,"&gt;52",Data!$I:$I,"&lt;=56"),
""))))</f>
        <v/>
      </c>
      <c r="L69" s="35" t="str">
        <f>IF($E69="","",
IF('Sales Value'!$B$6="Customer name",SUMIFS(Data!$H:$H,Data!$B:$B,VAL!$E69,Data!$I:$I,"&gt;0",Data!$I:$I,"&lt;=13"),
IF('Sales Value'!$B$6="Customer location",SUMIFS(Data!$H:$H,Data!$C:$C,VAL!$E69,Data!$I:$I,"&gt;0",Data!$I:$I,"&lt;=13"),
IF('Sales Value'!$B$6="Product type",SUMIFS(Data!$H:$H,Data!$F:$F,VAL!$E69,Data!$I:$I,"&gt;0",Data!$I:$I,"&lt;=13"),
""))))</f>
        <v/>
      </c>
      <c r="M69" s="35" t="str">
        <f>IF($E69="","",
IF('Sales Value'!$B$6="Customer name",SUMIFS(Data!$H:$H,Data!$B:$B,VAL!$E69,Data!$I:$I,"&gt;52",Data!$I:$I,"&lt;=65"),
IF('Sales Value'!$B$6="Customer location",SUMIFS(Data!$H:$H,Data!$C:$C,VAL!$E69,Data!$I:$I,"&gt;52",Data!$I:$I,"&lt;=65"),
IF('Sales Value'!$B$6="Product type",SUMIFS(Data!$H:$H,Data!$F:$F,VAL!$E69,Data!$I:$I,"&gt;52",Data!$I:$I,"&lt;=65"),
""))))</f>
        <v/>
      </c>
      <c r="O69" s="35" t="str">
        <f>IF($E69="","",
IF('Sales Value'!$B$6="Customer name",SUMIFS(Data!$H:$H,Data!$B:$B,VAL!$E69,Data!$I:$I,"&gt;0",Data!$I:$I,"&lt;=52"),
IF('Sales Value'!$B$6="Customer location",SUMIFS(Data!$H:$H,Data!$C:$C,VAL!$E69,Data!$I:$I,"&gt;0",Data!$I:$I,"&lt;=52"),
IF('Sales Value'!$B$6="Product type",SUMIFS(Data!$H:$H,Data!$F:$F,VAL!$E69,Data!$I:$I,"&gt;0",Data!$I:$I,"&lt;=52"),
""))))</f>
        <v/>
      </c>
      <c r="P69" s="35" t="str">
        <f>IF($E69="","",
IF('Sales Value'!$B$6="Customer name",SUMIFS(Data!$H:$H,Data!$B:$B,VAL!$E69,Data!$I:$I,"&gt;52",Data!$I:$I,"&lt;=104"),
IF('Sales Value'!$B$6="Customer location",SUMIFS(Data!$H:$H,Data!$C:$C,VAL!$E69,Data!$I:$I,"&gt;52",Data!$I:$I,"&lt;=104"),
IF('Sales Value'!$B$6="Product type",SUMIFS(Data!$H:$H,Data!$F:$F,VAL!$E69,Data!$I:$I,"&gt;52",Data!$I:$I,"&lt;=104"),
""))))</f>
        <v/>
      </c>
    </row>
    <row r="70" spans="1:16" x14ac:dyDescent="0.35">
      <c r="A70" s="8" t="str">
        <f>IFERROR(_xlfn.RANK.EQ(F70,$F$3:$F$150,0)+COUNTIF($F$3:F70,F70)-1,"")</f>
        <v/>
      </c>
      <c r="B70" s="8" t="str">
        <f>IFERROR(_xlfn.RANK.EQ(I70,$I$3:$I$150,0)+COUNTIF($I$3:I70,I70)-1,"")</f>
        <v/>
      </c>
      <c r="C70" s="8" t="str">
        <f>IFERROR(_xlfn.RANK.EQ(L70,$L$3:$L$150,0)+COUNTIF($L$3:L70,L70)-1,"")</f>
        <v/>
      </c>
      <c r="D70" s="8" t="str">
        <f>IFERROR(_xlfn.RANK.EQ(O70,$O$3:$O$150,0)+COUNTIF($O$3:O70,O70)-1,"")</f>
        <v/>
      </c>
      <c r="E70" t="str">
        <f xml:space="preserve">
IF('Pivot fields'!$B69="(blank)","",
IF('Sales Value'!$B$6="Customer Name",IF(NOT(OR('Pivot fields'!$B69="(blank)",'Pivot fields'!$B69="")),'Pivot fields'!$B69,""),
IF('Sales Value'!$B$6="Customer location",IF(NOT(OR('Pivot fields'!$D69="(blank)",'Pivot fields'!$D69="")),'Pivot fields'!$D69,""),
IF('Sales Value'!$B$6="Product type",IF(NOT(OR('Pivot fields'!$F69="(blank)",'Pivot fields'!$F69="")),'Pivot fields'!$F69,""),
""))))</f>
        <v/>
      </c>
      <c r="F70" s="35" t="str">
        <f>IF($E70="","",
IF('Sales Value'!$B$6="Customer name",SUMIFS(Data!$H:$H,Data!$B:$B,VAL!$E70,Data!$I:$I,1),
IF('Sales Value'!$B$6="Customer location",SUMIFS(Data!$H:$H,Data!$C:$C,VAL!$E70,Data!$I:$I,1),
IF('Sales Value'!$B$6="Product type",SUMIFS(Data!$H:$H,Data!$F:$F,VAL!$E70,Data!$I:$I,1),
""))))</f>
        <v/>
      </c>
      <c r="G70" s="35" t="str">
        <f>IF($E70="","",
IF('Sales Value'!$B$6="Customer name",SUMIFS(Data!$H:$H,Data!$B:$B,VAL!$E70,Data!$I:$I,53),
IF('Sales Value'!$B$6="Customer location",SUMIFS(Data!$H:$H,Data!$C:$C,VAL!$E70,Data!$I:$I,53),
IF('Sales Value'!$B$6="Product type",SUMIFS(Data!$H:$H,Data!$F:$F,VAL!$E70,Data!$I:$I,53),
""))))</f>
        <v/>
      </c>
      <c r="I70" s="35" t="str">
        <f>IF($E70="","",
IF('Sales Value'!$B$6="Customer name",SUMIFS(Data!$H:$H,Data!$B:$B,VAL!$E70,Data!$I:$I,"&gt;0",Data!$I:$I,"&lt;=4"),
IF('Sales Value'!$B$6="Customer location",SUMIFS(Data!$H:$H,Data!$C:$C,VAL!$E70,Data!$I:$I,"&gt;0",Data!$I:$I,"&lt;=4"),
IF('Sales Value'!$B$6="Product type",SUMIFS(Data!$H:$H,Data!$F:$F,VAL!$E70,Data!$I:$I,"&gt;0",Data!$I:$I,"&lt;=4"),
""))))</f>
        <v/>
      </c>
      <c r="J70" s="35" t="str">
        <f>IF($E70="","",
IF('Sales Value'!$B$6="Customer name",SUMIFS(Data!$H:$H,Data!$B:$B,VAL!$E70,Data!$I:$I,"&gt;52",Data!$I:$I,"&lt;=56"),
IF('Sales Value'!$B$6="Customer location",SUMIFS(Data!$H:$H,Data!$C:$C,VAL!$E70,Data!$I:$I,"&gt;52",Data!$I:$I,"&lt;=56"),
IF('Sales Value'!$B$6="Product type",SUMIFS(Data!$H:$H,Data!$F:$F,VAL!$E70,Data!$I:$I,"&gt;52",Data!$I:$I,"&lt;=56"),
""))))</f>
        <v/>
      </c>
      <c r="L70" s="35" t="str">
        <f>IF($E70="","",
IF('Sales Value'!$B$6="Customer name",SUMIFS(Data!$H:$H,Data!$B:$B,VAL!$E70,Data!$I:$I,"&gt;0",Data!$I:$I,"&lt;=13"),
IF('Sales Value'!$B$6="Customer location",SUMIFS(Data!$H:$H,Data!$C:$C,VAL!$E70,Data!$I:$I,"&gt;0",Data!$I:$I,"&lt;=13"),
IF('Sales Value'!$B$6="Product type",SUMIFS(Data!$H:$H,Data!$F:$F,VAL!$E70,Data!$I:$I,"&gt;0",Data!$I:$I,"&lt;=13"),
""))))</f>
        <v/>
      </c>
      <c r="M70" s="35" t="str">
        <f>IF($E70="","",
IF('Sales Value'!$B$6="Customer name",SUMIFS(Data!$H:$H,Data!$B:$B,VAL!$E70,Data!$I:$I,"&gt;52",Data!$I:$I,"&lt;=65"),
IF('Sales Value'!$B$6="Customer location",SUMIFS(Data!$H:$H,Data!$C:$C,VAL!$E70,Data!$I:$I,"&gt;52",Data!$I:$I,"&lt;=65"),
IF('Sales Value'!$B$6="Product type",SUMIFS(Data!$H:$H,Data!$F:$F,VAL!$E70,Data!$I:$I,"&gt;52",Data!$I:$I,"&lt;=65"),
""))))</f>
        <v/>
      </c>
      <c r="O70" s="35" t="str">
        <f>IF($E70="","",
IF('Sales Value'!$B$6="Customer name",SUMIFS(Data!$H:$H,Data!$B:$B,VAL!$E70,Data!$I:$I,"&gt;0",Data!$I:$I,"&lt;=52"),
IF('Sales Value'!$B$6="Customer location",SUMIFS(Data!$H:$H,Data!$C:$C,VAL!$E70,Data!$I:$I,"&gt;0",Data!$I:$I,"&lt;=52"),
IF('Sales Value'!$B$6="Product type",SUMIFS(Data!$H:$H,Data!$F:$F,VAL!$E70,Data!$I:$I,"&gt;0",Data!$I:$I,"&lt;=52"),
""))))</f>
        <v/>
      </c>
      <c r="P70" s="35" t="str">
        <f>IF($E70="","",
IF('Sales Value'!$B$6="Customer name",SUMIFS(Data!$H:$H,Data!$B:$B,VAL!$E70,Data!$I:$I,"&gt;52",Data!$I:$I,"&lt;=104"),
IF('Sales Value'!$B$6="Customer location",SUMIFS(Data!$H:$H,Data!$C:$C,VAL!$E70,Data!$I:$I,"&gt;52",Data!$I:$I,"&lt;=104"),
IF('Sales Value'!$B$6="Product type",SUMIFS(Data!$H:$H,Data!$F:$F,VAL!$E70,Data!$I:$I,"&gt;52",Data!$I:$I,"&lt;=104"),
""))))</f>
        <v/>
      </c>
    </row>
    <row r="71" spans="1:16" x14ac:dyDescent="0.35">
      <c r="A71" s="8" t="str">
        <f>IFERROR(_xlfn.RANK.EQ(F71,$F$3:$F$150,0)+COUNTIF($F$3:F71,F71)-1,"")</f>
        <v/>
      </c>
      <c r="B71" s="8" t="str">
        <f>IFERROR(_xlfn.RANK.EQ(I71,$I$3:$I$150,0)+COUNTIF($I$3:I71,I71)-1,"")</f>
        <v/>
      </c>
      <c r="C71" s="8" t="str">
        <f>IFERROR(_xlfn.RANK.EQ(L71,$L$3:$L$150,0)+COUNTIF($L$3:L71,L71)-1,"")</f>
        <v/>
      </c>
      <c r="D71" s="8" t="str">
        <f>IFERROR(_xlfn.RANK.EQ(O71,$O$3:$O$150,0)+COUNTIF($O$3:O71,O71)-1,"")</f>
        <v/>
      </c>
      <c r="E71" t="str">
        <f xml:space="preserve">
IF('Pivot fields'!$B70="(blank)","",
IF('Sales Value'!$B$6="Customer Name",IF(NOT(OR('Pivot fields'!$B70="(blank)",'Pivot fields'!$B70="")),'Pivot fields'!$B70,""),
IF('Sales Value'!$B$6="Customer location",IF(NOT(OR('Pivot fields'!$D70="(blank)",'Pivot fields'!$D70="")),'Pivot fields'!$D70,""),
IF('Sales Value'!$B$6="Product type",IF(NOT(OR('Pivot fields'!$F70="(blank)",'Pivot fields'!$F70="")),'Pivot fields'!$F70,""),
""))))</f>
        <v/>
      </c>
      <c r="F71" s="35" t="str">
        <f>IF($E71="","",
IF('Sales Value'!$B$6="Customer name",SUMIFS(Data!$H:$H,Data!$B:$B,VAL!$E71,Data!$I:$I,1),
IF('Sales Value'!$B$6="Customer location",SUMIFS(Data!$H:$H,Data!$C:$C,VAL!$E71,Data!$I:$I,1),
IF('Sales Value'!$B$6="Product type",SUMIFS(Data!$H:$H,Data!$F:$F,VAL!$E71,Data!$I:$I,1),
""))))</f>
        <v/>
      </c>
      <c r="G71" s="35" t="str">
        <f>IF($E71="","",
IF('Sales Value'!$B$6="Customer name",SUMIFS(Data!$H:$H,Data!$B:$B,VAL!$E71,Data!$I:$I,53),
IF('Sales Value'!$B$6="Customer location",SUMIFS(Data!$H:$H,Data!$C:$C,VAL!$E71,Data!$I:$I,53),
IF('Sales Value'!$B$6="Product type",SUMIFS(Data!$H:$H,Data!$F:$F,VAL!$E71,Data!$I:$I,53),
""))))</f>
        <v/>
      </c>
      <c r="I71" s="35" t="str">
        <f>IF($E71="","",
IF('Sales Value'!$B$6="Customer name",SUMIFS(Data!$H:$H,Data!$B:$B,VAL!$E71,Data!$I:$I,"&gt;0",Data!$I:$I,"&lt;=4"),
IF('Sales Value'!$B$6="Customer location",SUMIFS(Data!$H:$H,Data!$C:$C,VAL!$E71,Data!$I:$I,"&gt;0",Data!$I:$I,"&lt;=4"),
IF('Sales Value'!$B$6="Product type",SUMIFS(Data!$H:$H,Data!$F:$F,VAL!$E71,Data!$I:$I,"&gt;0",Data!$I:$I,"&lt;=4"),
""))))</f>
        <v/>
      </c>
      <c r="J71" s="35" t="str">
        <f>IF($E71="","",
IF('Sales Value'!$B$6="Customer name",SUMIFS(Data!$H:$H,Data!$B:$B,VAL!$E71,Data!$I:$I,"&gt;52",Data!$I:$I,"&lt;=56"),
IF('Sales Value'!$B$6="Customer location",SUMIFS(Data!$H:$H,Data!$C:$C,VAL!$E71,Data!$I:$I,"&gt;52",Data!$I:$I,"&lt;=56"),
IF('Sales Value'!$B$6="Product type",SUMIFS(Data!$H:$H,Data!$F:$F,VAL!$E71,Data!$I:$I,"&gt;52",Data!$I:$I,"&lt;=56"),
""))))</f>
        <v/>
      </c>
      <c r="L71" s="35" t="str">
        <f>IF($E71="","",
IF('Sales Value'!$B$6="Customer name",SUMIFS(Data!$H:$H,Data!$B:$B,VAL!$E71,Data!$I:$I,"&gt;0",Data!$I:$I,"&lt;=13"),
IF('Sales Value'!$B$6="Customer location",SUMIFS(Data!$H:$H,Data!$C:$C,VAL!$E71,Data!$I:$I,"&gt;0",Data!$I:$I,"&lt;=13"),
IF('Sales Value'!$B$6="Product type",SUMIFS(Data!$H:$H,Data!$F:$F,VAL!$E71,Data!$I:$I,"&gt;0",Data!$I:$I,"&lt;=13"),
""))))</f>
        <v/>
      </c>
      <c r="M71" s="35" t="str">
        <f>IF($E71="","",
IF('Sales Value'!$B$6="Customer name",SUMIFS(Data!$H:$H,Data!$B:$B,VAL!$E71,Data!$I:$I,"&gt;52",Data!$I:$I,"&lt;=65"),
IF('Sales Value'!$B$6="Customer location",SUMIFS(Data!$H:$H,Data!$C:$C,VAL!$E71,Data!$I:$I,"&gt;52",Data!$I:$I,"&lt;=65"),
IF('Sales Value'!$B$6="Product type",SUMIFS(Data!$H:$H,Data!$F:$F,VAL!$E71,Data!$I:$I,"&gt;52",Data!$I:$I,"&lt;=65"),
""))))</f>
        <v/>
      </c>
      <c r="O71" s="35" t="str">
        <f>IF($E71="","",
IF('Sales Value'!$B$6="Customer name",SUMIFS(Data!$H:$H,Data!$B:$B,VAL!$E71,Data!$I:$I,"&gt;0",Data!$I:$I,"&lt;=52"),
IF('Sales Value'!$B$6="Customer location",SUMIFS(Data!$H:$H,Data!$C:$C,VAL!$E71,Data!$I:$I,"&gt;0",Data!$I:$I,"&lt;=52"),
IF('Sales Value'!$B$6="Product type",SUMIFS(Data!$H:$H,Data!$F:$F,VAL!$E71,Data!$I:$I,"&gt;0",Data!$I:$I,"&lt;=52"),
""))))</f>
        <v/>
      </c>
      <c r="P71" s="35" t="str">
        <f>IF($E71="","",
IF('Sales Value'!$B$6="Customer name",SUMIFS(Data!$H:$H,Data!$B:$B,VAL!$E71,Data!$I:$I,"&gt;52",Data!$I:$I,"&lt;=104"),
IF('Sales Value'!$B$6="Customer location",SUMIFS(Data!$H:$H,Data!$C:$C,VAL!$E71,Data!$I:$I,"&gt;52",Data!$I:$I,"&lt;=104"),
IF('Sales Value'!$B$6="Product type",SUMIFS(Data!$H:$H,Data!$F:$F,VAL!$E71,Data!$I:$I,"&gt;52",Data!$I:$I,"&lt;=104"),
""))))</f>
        <v/>
      </c>
    </row>
    <row r="72" spans="1:16" x14ac:dyDescent="0.35">
      <c r="A72" s="8" t="str">
        <f>IFERROR(_xlfn.RANK.EQ(F72,$F$3:$F$150,0)+COUNTIF($F$3:F72,F72)-1,"")</f>
        <v/>
      </c>
      <c r="B72" s="8" t="str">
        <f>IFERROR(_xlfn.RANK.EQ(I72,$I$3:$I$150,0)+COUNTIF($I$3:I72,I72)-1,"")</f>
        <v/>
      </c>
      <c r="C72" s="8" t="str">
        <f>IFERROR(_xlfn.RANK.EQ(L72,$L$3:$L$150,0)+COUNTIF($L$3:L72,L72)-1,"")</f>
        <v/>
      </c>
      <c r="D72" s="8" t="str">
        <f>IFERROR(_xlfn.RANK.EQ(O72,$O$3:$O$150,0)+COUNTIF($O$3:O72,O72)-1,"")</f>
        <v/>
      </c>
      <c r="E72" t="str">
        <f xml:space="preserve">
IF('Pivot fields'!$B71="(blank)","",
IF('Sales Value'!$B$6="Customer Name",IF(NOT(OR('Pivot fields'!$B71="(blank)",'Pivot fields'!$B71="")),'Pivot fields'!$B71,""),
IF('Sales Value'!$B$6="Customer location",IF(NOT(OR('Pivot fields'!$D71="(blank)",'Pivot fields'!$D71="")),'Pivot fields'!$D71,""),
IF('Sales Value'!$B$6="Product type",IF(NOT(OR('Pivot fields'!$F71="(blank)",'Pivot fields'!$F71="")),'Pivot fields'!$F71,""),
""))))</f>
        <v/>
      </c>
      <c r="F72" s="35" t="str">
        <f>IF($E72="","",
IF('Sales Value'!$B$6="Customer name",SUMIFS(Data!$H:$H,Data!$B:$B,VAL!$E72,Data!$I:$I,1),
IF('Sales Value'!$B$6="Customer location",SUMIFS(Data!$H:$H,Data!$C:$C,VAL!$E72,Data!$I:$I,1),
IF('Sales Value'!$B$6="Product type",SUMIFS(Data!$H:$H,Data!$F:$F,VAL!$E72,Data!$I:$I,1),
""))))</f>
        <v/>
      </c>
      <c r="G72" s="35" t="str">
        <f>IF($E72="","",
IF('Sales Value'!$B$6="Customer name",SUMIFS(Data!$H:$H,Data!$B:$B,VAL!$E72,Data!$I:$I,53),
IF('Sales Value'!$B$6="Customer location",SUMIFS(Data!$H:$H,Data!$C:$C,VAL!$E72,Data!$I:$I,53),
IF('Sales Value'!$B$6="Product type",SUMIFS(Data!$H:$H,Data!$F:$F,VAL!$E72,Data!$I:$I,53),
""))))</f>
        <v/>
      </c>
      <c r="I72" s="35" t="str">
        <f>IF($E72="","",
IF('Sales Value'!$B$6="Customer name",SUMIFS(Data!$H:$H,Data!$B:$B,VAL!$E72,Data!$I:$I,"&gt;0",Data!$I:$I,"&lt;=4"),
IF('Sales Value'!$B$6="Customer location",SUMIFS(Data!$H:$H,Data!$C:$C,VAL!$E72,Data!$I:$I,"&gt;0",Data!$I:$I,"&lt;=4"),
IF('Sales Value'!$B$6="Product type",SUMIFS(Data!$H:$H,Data!$F:$F,VAL!$E72,Data!$I:$I,"&gt;0",Data!$I:$I,"&lt;=4"),
""))))</f>
        <v/>
      </c>
      <c r="J72" s="35" t="str">
        <f>IF($E72="","",
IF('Sales Value'!$B$6="Customer name",SUMIFS(Data!$H:$H,Data!$B:$B,VAL!$E72,Data!$I:$I,"&gt;52",Data!$I:$I,"&lt;=56"),
IF('Sales Value'!$B$6="Customer location",SUMIFS(Data!$H:$H,Data!$C:$C,VAL!$E72,Data!$I:$I,"&gt;52",Data!$I:$I,"&lt;=56"),
IF('Sales Value'!$B$6="Product type",SUMIFS(Data!$H:$H,Data!$F:$F,VAL!$E72,Data!$I:$I,"&gt;52",Data!$I:$I,"&lt;=56"),
""))))</f>
        <v/>
      </c>
      <c r="L72" s="35" t="str">
        <f>IF($E72="","",
IF('Sales Value'!$B$6="Customer name",SUMIFS(Data!$H:$H,Data!$B:$B,VAL!$E72,Data!$I:$I,"&gt;0",Data!$I:$I,"&lt;=13"),
IF('Sales Value'!$B$6="Customer location",SUMIFS(Data!$H:$H,Data!$C:$C,VAL!$E72,Data!$I:$I,"&gt;0",Data!$I:$I,"&lt;=13"),
IF('Sales Value'!$B$6="Product type",SUMIFS(Data!$H:$H,Data!$F:$F,VAL!$E72,Data!$I:$I,"&gt;0",Data!$I:$I,"&lt;=13"),
""))))</f>
        <v/>
      </c>
      <c r="M72" s="35" t="str">
        <f>IF($E72="","",
IF('Sales Value'!$B$6="Customer name",SUMIFS(Data!$H:$H,Data!$B:$B,VAL!$E72,Data!$I:$I,"&gt;52",Data!$I:$I,"&lt;=65"),
IF('Sales Value'!$B$6="Customer location",SUMIFS(Data!$H:$H,Data!$C:$C,VAL!$E72,Data!$I:$I,"&gt;52",Data!$I:$I,"&lt;=65"),
IF('Sales Value'!$B$6="Product type",SUMIFS(Data!$H:$H,Data!$F:$F,VAL!$E72,Data!$I:$I,"&gt;52",Data!$I:$I,"&lt;=65"),
""))))</f>
        <v/>
      </c>
      <c r="O72" s="35" t="str">
        <f>IF($E72="","",
IF('Sales Value'!$B$6="Customer name",SUMIFS(Data!$H:$H,Data!$B:$B,VAL!$E72,Data!$I:$I,"&gt;0",Data!$I:$I,"&lt;=52"),
IF('Sales Value'!$B$6="Customer location",SUMIFS(Data!$H:$H,Data!$C:$C,VAL!$E72,Data!$I:$I,"&gt;0",Data!$I:$I,"&lt;=52"),
IF('Sales Value'!$B$6="Product type",SUMIFS(Data!$H:$H,Data!$F:$F,VAL!$E72,Data!$I:$I,"&gt;0",Data!$I:$I,"&lt;=52"),
""))))</f>
        <v/>
      </c>
      <c r="P72" s="35" t="str">
        <f>IF($E72="","",
IF('Sales Value'!$B$6="Customer name",SUMIFS(Data!$H:$H,Data!$B:$B,VAL!$E72,Data!$I:$I,"&gt;52",Data!$I:$I,"&lt;=104"),
IF('Sales Value'!$B$6="Customer location",SUMIFS(Data!$H:$H,Data!$C:$C,VAL!$E72,Data!$I:$I,"&gt;52",Data!$I:$I,"&lt;=104"),
IF('Sales Value'!$B$6="Product type",SUMIFS(Data!$H:$H,Data!$F:$F,VAL!$E72,Data!$I:$I,"&gt;52",Data!$I:$I,"&lt;=104"),
""))))</f>
        <v/>
      </c>
    </row>
    <row r="73" spans="1:16" x14ac:dyDescent="0.35">
      <c r="A73" s="8" t="str">
        <f>IFERROR(_xlfn.RANK.EQ(F73,$F$3:$F$150,0)+COUNTIF($F$3:F73,F73)-1,"")</f>
        <v/>
      </c>
      <c r="B73" s="8" t="str">
        <f>IFERROR(_xlfn.RANK.EQ(I73,$I$3:$I$150,0)+COUNTIF($I$3:I73,I73)-1,"")</f>
        <v/>
      </c>
      <c r="C73" s="8" t="str">
        <f>IFERROR(_xlfn.RANK.EQ(L73,$L$3:$L$150,0)+COUNTIF($L$3:L73,L73)-1,"")</f>
        <v/>
      </c>
      <c r="D73" s="8" t="str">
        <f>IFERROR(_xlfn.RANK.EQ(O73,$O$3:$O$150,0)+COUNTIF($O$3:O73,O73)-1,"")</f>
        <v/>
      </c>
      <c r="E73" t="str">
        <f xml:space="preserve">
IF('Pivot fields'!$B72="(blank)","",
IF('Sales Value'!$B$6="Customer Name",IF(NOT(OR('Pivot fields'!$B72="(blank)",'Pivot fields'!$B72="")),'Pivot fields'!$B72,""),
IF('Sales Value'!$B$6="Customer location",IF(NOT(OR('Pivot fields'!$D72="(blank)",'Pivot fields'!$D72="")),'Pivot fields'!$D72,""),
IF('Sales Value'!$B$6="Product type",IF(NOT(OR('Pivot fields'!$F72="(blank)",'Pivot fields'!$F72="")),'Pivot fields'!$F72,""),
""))))</f>
        <v/>
      </c>
      <c r="F73" s="35" t="str">
        <f>IF($E73="","",
IF('Sales Value'!$B$6="Customer name",SUMIFS(Data!$H:$H,Data!$B:$B,VAL!$E73,Data!$I:$I,1),
IF('Sales Value'!$B$6="Customer location",SUMIFS(Data!$H:$H,Data!$C:$C,VAL!$E73,Data!$I:$I,1),
IF('Sales Value'!$B$6="Product type",SUMIFS(Data!$H:$H,Data!$F:$F,VAL!$E73,Data!$I:$I,1),
""))))</f>
        <v/>
      </c>
      <c r="G73" s="35" t="str">
        <f>IF($E73="","",
IF('Sales Value'!$B$6="Customer name",SUMIFS(Data!$H:$H,Data!$B:$B,VAL!$E73,Data!$I:$I,53),
IF('Sales Value'!$B$6="Customer location",SUMIFS(Data!$H:$H,Data!$C:$C,VAL!$E73,Data!$I:$I,53),
IF('Sales Value'!$B$6="Product type",SUMIFS(Data!$H:$H,Data!$F:$F,VAL!$E73,Data!$I:$I,53),
""))))</f>
        <v/>
      </c>
      <c r="I73" s="35" t="str">
        <f>IF($E73="","",
IF('Sales Value'!$B$6="Customer name",SUMIFS(Data!$H:$H,Data!$B:$B,VAL!$E73,Data!$I:$I,"&gt;0",Data!$I:$I,"&lt;=4"),
IF('Sales Value'!$B$6="Customer location",SUMIFS(Data!$H:$H,Data!$C:$C,VAL!$E73,Data!$I:$I,"&gt;0",Data!$I:$I,"&lt;=4"),
IF('Sales Value'!$B$6="Product type",SUMIFS(Data!$H:$H,Data!$F:$F,VAL!$E73,Data!$I:$I,"&gt;0",Data!$I:$I,"&lt;=4"),
""))))</f>
        <v/>
      </c>
      <c r="J73" s="35" t="str">
        <f>IF($E73="","",
IF('Sales Value'!$B$6="Customer name",SUMIFS(Data!$H:$H,Data!$B:$B,VAL!$E73,Data!$I:$I,"&gt;52",Data!$I:$I,"&lt;=56"),
IF('Sales Value'!$B$6="Customer location",SUMIFS(Data!$H:$H,Data!$C:$C,VAL!$E73,Data!$I:$I,"&gt;52",Data!$I:$I,"&lt;=56"),
IF('Sales Value'!$B$6="Product type",SUMIFS(Data!$H:$H,Data!$F:$F,VAL!$E73,Data!$I:$I,"&gt;52",Data!$I:$I,"&lt;=56"),
""))))</f>
        <v/>
      </c>
      <c r="L73" s="35" t="str">
        <f>IF($E73="","",
IF('Sales Value'!$B$6="Customer name",SUMIFS(Data!$H:$H,Data!$B:$B,VAL!$E73,Data!$I:$I,"&gt;0",Data!$I:$I,"&lt;=13"),
IF('Sales Value'!$B$6="Customer location",SUMIFS(Data!$H:$H,Data!$C:$C,VAL!$E73,Data!$I:$I,"&gt;0",Data!$I:$I,"&lt;=13"),
IF('Sales Value'!$B$6="Product type",SUMIFS(Data!$H:$H,Data!$F:$F,VAL!$E73,Data!$I:$I,"&gt;0",Data!$I:$I,"&lt;=13"),
""))))</f>
        <v/>
      </c>
      <c r="M73" s="35" t="str">
        <f>IF($E73="","",
IF('Sales Value'!$B$6="Customer name",SUMIFS(Data!$H:$H,Data!$B:$B,VAL!$E73,Data!$I:$I,"&gt;52",Data!$I:$I,"&lt;=65"),
IF('Sales Value'!$B$6="Customer location",SUMIFS(Data!$H:$H,Data!$C:$C,VAL!$E73,Data!$I:$I,"&gt;52",Data!$I:$I,"&lt;=65"),
IF('Sales Value'!$B$6="Product type",SUMIFS(Data!$H:$H,Data!$F:$F,VAL!$E73,Data!$I:$I,"&gt;52",Data!$I:$I,"&lt;=65"),
""))))</f>
        <v/>
      </c>
      <c r="O73" s="35" t="str">
        <f>IF($E73="","",
IF('Sales Value'!$B$6="Customer name",SUMIFS(Data!$H:$H,Data!$B:$B,VAL!$E73,Data!$I:$I,"&gt;0",Data!$I:$I,"&lt;=52"),
IF('Sales Value'!$B$6="Customer location",SUMIFS(Data!$H:$H,Data!$C:$C,VAL!$E73,Data!$I:$I,"&gt;0",Data!$I:$I,"&lt;=52"),
IF('Sales Value'!$B$6="Product type",SUMIFS(Data!$H:$H,Data!$F:$F,VAL!$E73,Data!$I:$I,"&gt;0",Data!$I:$I,"&lt;=52"),
""))))</f>
        <v/>
      </c>
      <c r="P73" s="35" t="str">
        <f>IF($E73="","",
IF('Sales Value'!$B$6="Customer name",SUMIFS(Data!$H:$H,Data!$B:$B,VAL!$E73,Data!$I:$I,"&gt;52",Data!$I:$I,"&lt;=104"),
IF('Sales Value'!$B$6="Customer location",SUMIFS(Data!$H:$H,Data!$C:$C,VAL!$E73,Data!$I:$I,"&gt;52",Data!$I:$I,"&lt;=104"),
IF('Sales Value'!$B$6="Product type",SUMIFS(Data!$H:$H,Data!$F:$F,VAL!$E73,Data!$I:$I,"&gt;52",Data!$I:$I,"&lt;=104"),
""))))</f>
        <v/>
      </c>
    </row>
    <row r="74" spans="1:16" x14ac:dyDescent="0.35">
      <c r="A74" s="8" t="str">
        <f>IFERROR(_xlfn.RANK.EQ(F74,$F$3:$F$150,0)+COUNTIF($F$3:F74,F74)-1,"")</f>
        <v/>
      </c>
      <c r="B74" s="8" t="str">
        <f>IFERROR(_xlfn.RANK.EQ(I74,$I$3:$I$150,0)+COUNTIF($I$3:I74,I74)-1,"")</f>
        <v/>
      </c>
      <c r="C74" s="8" t="str">
        <f>IFERROR(_xlfn.RANK.EQ(L74,$L$3:$L$150,0)+COUNTIF($L$3:L74,L74)-1,"")</f>
        <v/>
      </c>
      <c r="D74" s="8" t="str">
        <f>IFERROR(_xlfn.RANK.EQ(O74,$O$3:$O$150,0)+COUNTIF($O$3:O74,O74)-1,"")</f>
        <v/>
      </c>
      <c r="E74" t="str">
        <f xml:space="preserve">
IF('Pivot fields'!$B73="(blank)","",
IF('Sales Value'!$B$6="Customer Name",IF(NOT(OR('Pivot fields'!$B73="(blank)",'Pivot fields'!$B73="")),'Pivot fields'!$B73,""),
IF('Sales Value'!$B$6="Customer location",IF(NOT(OR('Pivot fields'!$D73="(blank)",'Pivot fields'!$D73="")),'Pivot fields'!$D73,""),
IF('Sales Value'!$B$6="Product type",IF(NOT(OR('Pivot fields'!$F73="(blank)",'Pivot fields'!$F73="")),'Pivot fields'!$F73,""),
""))))</f>
        <v/>
      </c>
      <c r="F74" s="35" t="str">
        <f>IF($E74="","",
IF('Sales Value'!$B$6="Customer name",SUMIFS(Data!$H:$H,Data!$B:$B,VAL!$E74,Data!$I:$I,1),
IF('Sales Value'!$B$6="Customer location",SUMIFS(Data!$H:$H,Data!$C:$C,VAL!$E74,Data!$I:$I,1),
IF('Sales Value'!$B$6="Product type",SUMIFS(Data!$H:$H,Data!$F:$F,VAL!$E74,Data!$I:$I,1),
""))))</f>
        <v/>
      </c>
      <c r="G74" s="35" t="str">
        <f>IF($E74="","",
IF('Sales Value'!$B$6="Customer name",SUMIFS(Data!$H:$H,Data!$B:$B,VAL!$E74,Data!$I:$I,53),
IF('Sales Value'!$B$6="Customer location",SUMIFS(Data!$H:$H,Data!$C:$C,VAL!$E74,Data!$I:$I,53),
IF('Sales Value'!$B$6="Product type",SUMIFS(Data!$H:$H,Data!$F:$F,VAL!$E74,Data!$I:$I,53),
""))))</f>
        <v/>
      </c>
      <c r="I74" s="35" t="str">
        <f>IF($E74="","",
IF('Sales Value'!$B$6="Customer name",SUMIFS(Data!$H:$H,Data!$B:$B,VAL!$E74,Data!$I:$I,"&gt;0",Data!$I:$I,"&lt;=4"),
IF('Sales Value'!$B$6="Customer location",SUMIFS(Data!$H:$H,Data!$C:$C,VAL!$E74,Data!$I:$I,"&gt;0",Data!$I:$I,"&lt;=4"),
IF('Sales Value'!$B$6="Product type",SUMIFS(Data!$H:$H,Data!$F:$F,VAL!$E74,Data!$I:$I,"&gt;0",Data!$I:$I,"&lt;=4"),
""))))</f>
        <v/>
      </c>
      <c r="J74" s="35" t="str">
        <f>IF($E74="","",
IF('Sales Value'!$B$6="Customer name",SUMIFS(Data!$H:$H,Data!$B:$B,VAL!$E74,Data!$I:$I,"&gt;52",Data!$I:$I,"&lt;=56"),
IF('Sales Value'!$B$6="Customer location",SUMIFS(Data!$H:$H,Data!$C:$C,VAL!$E74,Data!$I:$I,"&gt;52",Data!$I:$I,"&lt;=56"),
IF('Sales Value'!$B$6="Product type",SUMIFS(Data!$H:$H,Data!$F:$F,VAL!$E74,Data!$I:$I,"&gt;52",Data!$I:$I,"&lt;=56"),
""))))</f>
        <v/>
      </c>
      <c r="L74" s="35" t="str">
        <f>IF($E74="","",
IF('Sales Value'!$B$6="Customer name",SUMIFS(Data!$H:$H,Data!$B:$B,VAL!$E74,Data!$I:$I,"&gt;0",Data!$I:$I,"&lt;=13"),
IF('Sales Value'!$B$6="Customer location",SUMIFS(Data!$H:$H,Data!$C:$C,VAL!$E74,Data!$I:$I,"&gt;0",Data!$I:$I,"&lt;=13"),
IF('Sales Value'!$B$6="Product type",SUMIFS(Data!$H:$H,Data!$F:$F,VAL!$E74,Data!$I:$I,"&gt;0",Data!$I:$I,"&lt;=13"),
""))))</f>
        <v/>
      </c>
      <c r="M74" s="35" t="str">
        <f>IF($E74="","",
IF('Sales Value'!$B$6="Customer name",SUMIFS(Data!$H:$H,Data!$B:$B,VAL!$E74,Data!$I:$I,"&gt;52",Data!$I:$I,"&lt;=65"),
IF('Sales Value'!$B$6="Customer location",SUMIFS(Data!$H:$H,Data!$C:$C,VAL!$E74,Data!$I:$I,"&gt;52",Data!$I:$I,"&lt;=65"),
IF('Sales Value'!$B$6="Product type",SUMIFS(Data!$H:$H,Data!$F:$F,VAL!$E74,Data!$I:$I,"&gt;52",Data!$I:$I,"&lt;=65"),
""))))</f>
        <v/>
      </c>
      <c r="O74" s="35" t="str">
        <f>IF($E74="","",
IF('Sales Value'!$B$6="Customer name",SUMIFS(Data!$H:$H,Data!$B:$B,VAL!$E74,Data!$I:$I,"&gt;0",Data!$I:$I,"&lt;=52"),
IF('Sales Value'!$B$6="Customer location",SUMIFS(Data!$H:$H,Data!$C:$C,VAL!$E74,Data!$I:$I,"&gt;0",Data!$I:$I,"&lt;=52"),
IF('Sales Value'!$B$6="Product type",SUMIFS(Data!$H:$H,Data!$F:$F,VAL!$E74,Data!$I:$I,"&gt;0",Data!$I:$I,"&lt;=52"),
""))))</f>
        <v/>
      </c>
      <c r="P74" s="35" t="str">
        <f>IF($E74="","",
IF('Sales Value'!$B$6="Customer name",SUMIFS(Data!$H:$H,Data!$B:$B,VAL!$E74,Data!$I:$I,"&gt;52",Data!$I:$I,"&lt;=104"),
IF('Sales Value'!$B$6="Customer location",SUMIFS(Data!$H:$H,Data!$C:$C,VAL!$E74,Data!$I:$I,"&gt;52",Data!$I:$I,"&lt;=104"),
IF('Sales Value'!$B$6="Product type",SUMIFS(Data!$H:$H,Data!$F:$F,VAL!$E74,Data!$I:$I,"&gt;52",Data!$I:$I,"&lt;=104"),
""))))</f>
        <v/>
      </c>
    </row>
    <row r="75" spans="1:16" x14ac:dyDescent="0.35">
      <c r="A75" s="8" t="str">
        <f>IFERROR(_xlfn.RANK.EQ(F75,$F$3:$F$150,0)+COUNTIF($F$3:F75,F75)-1,"")</f>
        <v/>
      </c>
      <c r="B75" s="8" t="str">
        <f>IFERROR(_xlfn.RANK.EQ(I75,$I$3:$I$150,0)+COUNTIF($I$3:I75,I75)-1,"")</f>
        <v/>
      </c>
      <c r="C75" s="8" t="str">
        <f>IFERROR(_xlfn.RANK.EQ(L75,$L$3:$L$150,0)+COUNTIF($L$3:L75,L75)-1,"")</f>
        <v/>
      </c>
      <c r="D75" s="8" t="str">
        <f>IFERROR(_xlfn.RANK.EQ(O75,$O$3:$O$150,0)+COUNTIF($O$3:O75,O75)-1,"")</f>
        <v/>
      </c>
      <c r="E75" t="str">
        <f xml:space="preserve">
IF('Pivot fields'!$B74="(blank)","",
IF('Sales Value'!$B$6="Customer Name",IF(NOT(OR('Pivot fields'!$B74="(blank)",'Pivot fields'!$B74="")),'Pivot fields'!$B74,""),
IF('Sales Value'!$B$6="Customer location",IF(NOT(OR('Pivot fields'!$D74="(blank)",'Pivot fields'!$D74="")),'Pivot fields'!$D74,""),
IF('Sales Value'!$B$6="Product type",IF(NOT(OR('Pivot fields'!$F74="(blank)",'Pivot fields'!$F74="")),'Pivot fields'!$F74,""),
""))))</f>
        <v/>
      </c>
      <c r="F75" s="35" t="str">
        <f>IF($E75="","",
IF('Sales Value'!$B$6="Customer name",SUMIFS(Data!$H:$H,Data!$B:$B,VAL!$E75,Data!$I:$I,1),
IF('Sales Value'!$B$6="Customer location",SUMIFS(Data!$H:$H,Data!$C:$C,VAL!$E75,Data!$I:$I,1),
IF('Sales Value'!$B$6="Product type",SUMIFS(Data!$H:$H,Data!$F:$F,VAL!$E75,Data!$I:$I,1),
""))))</f>
        <v/>
      </c>
      <c r="G75" s="35" t="str">
        <f>IF($E75="","",
IF('Sales Value'!$B$6="Customer name",SUMIFS(Data!$H:$H,Data!$B:$B,VAL!$E75,Data!$I:$I,53),
IF('Sales Value'!$B$6="Customer location",SUMIFS(Data!$H:$H,Data!$C:$C,VAL!$E75,Data!$I:$I,53),
IF('Sales Value'!$B$6="Product type",SUMIFS(Data!$H:$H,Data!$F:$F,VAL!$E75,Data!$I:$I,53),
""))))</f>
        <v/>
      </c>
      <c r="I75" s="35" t="str">
        <f>IF($E75="","",
IF('Sales Value'!$B$6="Customer name",SUMIFS(Data!$H:$H,Data!$B:$B,VAL!$E75,Data!$I:$I,"&gt;0",Data!$I:$I,"&lt;=4"),
IF('Sales Value'!$B$6="Customer location",SUMIFS(Data!$H:$H,Data!$C:$C,VAL!$E75,Data!$I:$I,"&gt;0",Data!$I:$I,"&lt;=4"),
IF('Sales Value'!$B$6="Product type",SUMIFS(Data!$H:$H,Data!$F:$F,VAL!$E75,Data!$I:$I,"&gt;0",Data!$I:$I,"&lt;=4"),
""))))</f>
        <v/>
      </c>
      <c r="J75" s="35" t="str">
        <f>IF($E75="","",
IF('Sales Value'!$B$6="Customer name",SUMIFS(Data!$H:$H,Data!$B:$B,VAL!$E75,Data!$I:$I,"&gt;52",Data!$I:$I,"&lt;=56"),
IF('Sales Value'!$B$6="Customer location",SUMIFS(Data!$H:$H,Data!$C:$C,VAL!$E75,Data!$I:$I,"&gt;52",Data!$I:$I,"&lt;=56"),
IF('Sales Value'!$B$6="Product type",SUMIFS(Data!$H:$H,Data!$F:$F,VAL!$E75,Data!$I:$I,"&gt;52",Data!$I:$I,"&lt;=56"),
""))))</f>
        <v/>
      </c>
      <c r="L75" s="35" t="str">
        <f>IF($E75="","",
IF('Sales Value'!$B$6="Customer name",SUMIFS(Data!$H:$H,Data!$B:$B,VAL!$E75,Data!$I:$I,"&gt;0",Data!$I:$I,"&lt;=13"),
IF('Sales Value'!$B$6="Customer location",SUMIFS(Data!$H:$H,Data!$C:$C,VAL!$E75,Data!$I:$I,"&gt;0",Data!$I:$I,"&lt;=13"),
IF('Sales Value'!$B$6="Product type",SUMIFS(Data!$H:$H,Data!$F:$F,VAL!$E75,Data!$I:$I,"&gt;0",Data!$I:$I,"&lt;=13"),
""))))</f>
        <v/>
      </c>
      <c r="M75" s="35" t="str">
        <f>IF($E75="","",
IF('Sales Value'!$B$6="Customer name",SUMIFS(Data!$H:$H,Data!$B:$B,VAL!$E75,Data!$I:$I,"&gt;52",Data!$I:$I,"&lt;=65"),
IF('Sales Value'!$B$6="Customer location",SUMIFS(Data!$H:$H,Data!$C:$C,VAL!$E75,Data!$I:$I,"&gt;52",Data!$I:$I,"&lt;=65"),
IF('Sales Value'!$B$6="Product type",SUMIFS(Data!$H:$H,Data!$F:$F,VAL!$E75,Data!$I:$I,"&gt;52",Data!$I:$I,"&lt;=65"),
""))))</f>
        <v/>
      </c>
      <c r="O75" s="35" t="str">
        <f>IF($E75="","",
IF('Sales Value'!$B$6="Customer name",SUMIFS(Data!$H:$H,Data!$B:$B,VAL!$E75,Data!$I:$I,"&gt;0",Data!$I:$I,"&lt;=52"),
IF('Sales Value'!$B$6="Customer location",SUMIFS(Data!$H:$H,Data!$C:$C,VAL!$E75,Data!$I:$I,"&gt;0",Data!$I:$I,"&lt;=52"),
IF('Sales Value'!$B$6="Product type",SUMIFS(Data!$H:$H,Data!$F:$F,VAL!$E75,Data!$I:$I,"&gt;0",Data!$I:$I,"&lt;=52"),
""))))</f>
        <v/>
      </c>
      <c r="P75" s="35" t="str">
        <f>IF($E75="","",
IF('Sales Value'!$B$6="Customer name",SUMIFS(Data!$H:$H,Data!$B:$B,VAL!$E75,Data!$I:$I,"&gt;52",Data!$I:$I,"&lt;=104"),
IF('Sales Value'!$B$6="Customer location",SUMIFS(Data!$H:$H,Data!$C:$C,VAL!$E75,Data!$I:$I,"&gt;52",Data!$I:$I,"&lt;=104"),
IF('Sales Value'!$B$6="Product type",SUMIFS(Data!$H:$H,Data!$F:$F,VAL!$E75,Data!$I:$I,"&gt;52",Data!$I:$I,"&lt;=104"),
""))))</f>
        <v/>
      </c>
    </row>
    <row r="76" spans="1:16" x14ac:dyDescent="0.35">
      <c r="A76" s="8" t="str">
        <f>IFERROR(_xlfn.RANK.EQ(F76,$F$3:$F$150,0)+COUNTIF($F$3:F76,F76)-1,"")</f>
        <v/>
      </c>
      <c r="B76" s="8" t="str">
        <f>IFERROR(_xlfn.RANK.EQ(I76,$I$3:$I$150,0)+COUNTIF($I$3:I76,I76)-1,"")</f>
        <v/>
      </c>
      <c r="C76" s="8" t="str">
        <f>IFERROR(_xlfn.RANK.EQ(L76,$L$3:$L$150,0)+COUNTIF($L$3:L76,L76)-1,"")</f>
        <v/>
      </c>
      <c r="D76" s="8" t="str">
        <f>IFERROR(_xlfn.RANK.EQ(O76,$O$3:$O$150,0)+COUNTIF($O$3:O76,O76)-1,"")</f>
        <v/>
      </c>
      <c r="E76" t="str">
        <f xml:space="preserve">
IF('Pivot fields'!$B75="(blank)","",
IF('Sales Value'!$B$6="Customer Name",IF(NOT(OR('Pivot fields'!$B75="(blank)",'Pivot fields'!$B75="")),'Pivot fields'!$B75,""),
IF('Sales Value'!$B$6="Customer location",IF(NOT(OR('Pivot fields'!$D75="(blank)",'Pivot fields'!$D75="")),'Pivot fields'!$D75,""),
IF('Sales Value'!$B$6="Product type",IF(NOT(OR('Pivot fields'!$F75="(blank)",'Pivot fields'!$F75="")),'Pivot fields'!$F75,""),
""))))</f>
        <v/>
      </c>
      <c r="F76" s="35" t="str">
        <f>IF($E76="","",
IF('Sales Value'!$B$6="Customer name",SUMIFS(Data!$H:$H,Data!$B:$B,VAL!$E76,Data!$I:$I,1),
IF('Sales Value'!$B$6="Customer location",SUMIFS(Data!$H:$H,Data!$C:$C,VAL!$E76,Data!$I:$I,1),
IF('Sales Value'!$B$6="Product type",SUMIFS(Data!$H:$H,Data!$F:$F,VAL!$E76,Data!$I:$I,1),
""))))</f>
        <v/>
      </c>
      <c r="G76" s="35" t="str">
        <f>IF($E76="","",
IF('Sales Value'!$B$6="Customer name",SUMIFS(Data!$H:$H,Data!$B:$B,VAL!$E76,Data!$I:$I,53),
IF('Sales Value'!$B$6="Customer location",SUMIFS(Data!$H:$H,Data!$C:$C,VAL!$E76,Data!$I:$I,53),
IF('Sales Value'!$B$6="Product type",SUMIFS(Data!$H:$H,Data!$F:$F,VAL!$E76,Data!$I:$I,53),
""))))</f>
        <v/>
      </c>
      <c r="I76" s="35" t="str">
        <f>IF($E76="","",
IF('Sales Value'!$B$6="Customer name",SUMIFS(Data!$H:$H,Data!$B:$B,VAL!$E76,Data!$I:$I,"&gt;0",Data!$I:$I,"&lt;=4"),
IF('Sales Value'!$B$6="Customer location",SUMIFS(Data!$H:$H,Data!$C:$C,VAL!$E76,Data!$I:$I,"&gt;0",Data!$I:$I,"&lt;=4"),
IF('Sales Value'!$B$6="Product type",SUMIFS(Data!$H:$H,Data!$F:$F,VAL!$E76,Data!$I:$I,"&gt;0",Data!$I:$I,"&lt;=4"),
""))))</f>
        <v/>
      </c>
      <c r="J76" s="35" t="str">
        <f>IF($E76="","",
IF('Sales Value'!$B$6="Customer name",SUMIFS(Data!$H:$H,Data!$B:$B,VAL!$E76,Data!$I:$I,"&gt;52",Data!$I:$I,"&lt;=56"),
IF('Sales Value'!$B$6="Customer location",SUMIFS(Data!$H:$H,Data!$C:$C,VAL!$E76,Data!$I:$I,"&gt;52",Data!$I:$I,"&lt;=56"),
IF('Sales Value'!$B$6="Product type",SUMIFS(Data!$H:$H,Data!$F:$F,VAL!$E76,Data!$I:$I,"&gt;52",Data!$I:$I,"&lt;=56"),
""))))</f>
        <v/>
      </c>
      <c r="L76" s="35" t="str">
        <f>IF($E76="","",
IF('Sales Value'!$B$6="Customer name",SUMIFS(Data!$H:$H,Data!$B:$B,VAL!$E76,Data!$I:$I,"&gt;0",Data!$I:$I,"&lt;=13"),
IF('Sales Value'!$B$6="Customer location",SUMIFS(Data!$H:$H,Data!$C:$C,VAL!$E76,Data!$I:$I,"&gt;0",Data!$I:$I,"&lt;=13"),
IF('Sales Value'!$B$6="Product type",SUMIFS(Data!$H:$H,Data!$F:$F,VAL!$E76,Data!$I:$I,"&gt;0",Data!$I:$I,"&lt;=13"),
""))))</f>
        <v/>
      </c>
      <c r="M76" s="35" t="str">
        <f>IF($E76="","",
IF('Sales Value'!$B$6="Customer name",SUMIFS(Data!$H:$H,Data!$B:$B,VAL!$E76,Data!$I:$I,"&gt;52",Data!$I:$I,"&lt;=65"),
IF('Sales Value'!$B$6="Customer location",SUMIFS(Data!$H:$H,Data!$C:$C,VAL!$E76,Data!$I:$I,"&gt;52",Data!$I:$I,"&lt;=65"),
IF('Sales Value'!$B$6="Product type",SUMIFS(Data!$H:$H,Data!$F:$F,VAL!$E76,Data!$I:$I,"&gt;52",Data!$I:$I,"&lt;=65"),
""))))</f>
        <v/>
      </c>
      <c r="O76" s="35" t="str">
        <f>IF($E76="","",
IF('Sales Value'!$B$6="Customer name",SUMIFS(Data!$H:$H,Data!$B:$B,VAL!$E76,Data!$I:$I,"&gt;0",Data!$I:$I,"&lt;=52"),
IF('Sales Value'!$B$6="Customer location",SUMIFS(Data!$H:$H,Data!$C:$C,VAL!$E76,Data!$I:$I,"&gt;0",Data!$I:$I,"&lt;=52"),
IF('Sales Value'!$B$6="Product type",SUMIFS(Data!$H:$H,Data!$F:$F,VAL!$E76,Data!$I:$I,"&gt;0",Data!$I:$I,"&lt;=52"),
""))))</f>
        <v/>
      </c>
      <c r="P76" s="35" t="str">
        <f>IF($E76="","",
IF('Sales Value'!$B$6="Customer name",SUMIFS(Data!$H:$H,Data!$B:$B,VAL!$E76,Data!$I:$I,"&gt;52",Data!$I:$I,"&lt;=104"),
IF('Sales Value'!$B$6="Customer location",SUMIFS(Data!$H:$H,Data!$C:$C,VAL!$E76,Data!$I:$I,"&gt;52",Data!$I:$I,"&lt;=104"),
IF('Sales Value'!$B$6="Product type",SUMIFS(Data!$H:$H,Data!$F:$F,VAL!$E76,Data!$I:$I,"&gt;52",Data!$I:$I,"&lt;=104"),
""))))</f>
        <v/>
      </c>
    </row>
    <row r="77" spans="1:16" x14ac:dyDescent="0.35">
      <c r="A77" s="8" t="str">
        <f>IFERROR(_xlfn.RANK.EQ(F77,$F$3:$F$150,0)+COUNTIF($F$3:F77,F77)-1,"")</f>
        <v/>
      </c>
      <c r="B77" s="8" t="str">
        <f>IFERROR(_xlfn.RANK.EQ(I77,$I$3:$I$150,0)+COUNTIF($I$3:I77,I77)-1,"")</f>
        <v/>
      </c>
      <c r="C77" s="8" t="str">
        <f>IFERROR(_xlfn.RANK.EQ(L77,$L$3:$L$150,0)+COUNTIF($L$3:L77,L77)-1,"")</f>
        <v/>
      </c>
      <c r="D77" s="8" t="str">
        <f>IFERROR(_xlfn.RANK.EQ(O77,$O$3:$O$150,0)+COUNTIF($O$3:O77,O77)-1,"")</f>
        <v/>
      </c>
      <c r="E77" t="str">
        <f xml:space="preserve">
IF('Pivot fields'!$B76="(blank)","",
IF('Sales Value'!$B$6="Customer Name",IF(NOT(OR('Pivot fields'!$B76="(blank)",'Pivot fields'!$B76="")),'Pivot fields'!$B76,""),
IF('Sales Value'!$B$6="Customer location",IF(NOT(OR('Pivot fields'!$D76="(blank)",'Pivot fields'!$D76="")),'Pivot fields'!$D76,""),
IF('Sales Value'!$B$6="Product type",IF(NOT(OR('Pivot fields'!$F76="(blank)",'Pivot fields'!$F76="")),'Pivot fields'!$F76,""),
""))))</f>
        <v/>
      </c>
      <c r="F77" s="35" t="str">
        <f>IF($E77="","",
IF('Sales Value'!$B$6="Customer name",SUMIFS(Data!$H:$H,Data!$B:$B,VAL!$E77,Data!$I:$I,1),
IF('Sales Value'!$B$6="Customer location",SUMIFS(Data!$H:$H,Data!$C:$C,VAL!$E77,Data!$I:$I,1),
IF('Sales Value'!$B$6="Product type",SUMIFS(Data!$H:$H,Data!$F:$F,VAL!$E77,Data!$I:$I,1),
""))))</f>
        <v/>
      </c>
      <c r="G77" s="35" t="str">
        <f>IF($E77="","",
IF('Sales Value'!$B$6="Customer name",SUMIFS(Data!$H:$H,Data!$B:$B,VAL!$E77,Data!$I:$I,53),
IF('Sales Value'!$B$6="Customer location",SUMIFS(Data!$H:$H,Data!$C:$C,VAL!$E77,Data!$I:$I,53),
IF('Sales Value'!$B$6="Product type",SUMIFS(Data!$H:$H,Data!$F:$F,VAL!$E77,Data!$I:$I,53),
""))))</f>
        <v/>
      </c>
      <c r="I77" s="35" t="str">
        <f>IF($E77="","",
IF('Sales Value'!$B$6="Customer name",SUMIFS(Data!$H:$H,Data!$B:$B,VAL!$E77,Data!$I:$I,"&gt;0",Data!$I:$I,"&lt;=4"),
IF('Sales Value'!$B$6="Customer location",SUMIFS(Data!$H:$H,Data!$C:$C,VAL!$E77,Data!$I:$I,"&gt;0",Data!$I:$I,"&lt;=4"),
IF('Sales Value'!$B$6="Product type",SUMIFS(Data!$H:$H,Data!$F:$F,VAL!$E77,Data!$I:$I,"&gt;0",Data!$I:$I,"&lt;=4"),
""))))</f>
        <v/>
      </c>
      <c r="J77" s="35" t="str">
        <f>IF($E77="","",
IF('Sales Value'!$B$6="Customer name",SUMIFS(Data!$H:$H,Data!$B:$B,VAL!$E77,Data!$I:$I,"&gt;52",Data!$I:$I,"&lt;=56"),
IF('Sales Value'!$B$6="Customer location",SUMIFS(Data!$H:$H,Data!$C:$C,VAL!$E77,Data!$I:$I,"&gt;52",Data!$I:$I,"&lt;=56"),
IF('Sales Value'!$B$6="Product type",SUMIFS(Data!$H:$H,Data!$F:$F,VAL!$E77,Data!$I:$I,"&gt;52",Data!$I:$I,"&lt;=56"),
""))))</f>
        <v/>
      </c>
      <c r="L77" s="35" t="str">
        <f>IF($E77="","",
IF('Sales Value'!$B$6="Customer name",SUMIFS(Data!$H:$H,Data!$B:$B,VAL!$E77,Data!$I:$I,"&gt;0",Data!$I:$I,"&lt;=13"),
IF('Sales Value'!$B$6="Customer location",SUMIFS(Data!$H:$H,Data!$C:$C,VAL!$E77,Data!$I:$I,"&gt;0",Data!$I:$I,"&lt;=13"),
IF('Sales Value'!$B$6="Product type",SUMIFS(Data!$H:$H,Data!$F:$F,VAL!$E77,Data!$I:$I,"&gt;0",Data!$I:$I,"&lt;=13"),
""))))</f>
        <v/>
      </c>
      <c r="M77" s="35" t="str">
        <f>IF($E77="","",
IF('Sales Value'!$B$6="Customer name",SUMIFS(Data!$H:$H,Data!$B:$B,VAL!$E77,Data!$I:$I,"&gt;52",Data!$I:$I,"&lt;=65"),
IF('Sales Value'!$B$6="Customer location",SUMIFS(Data!$H:$H,Data!$C:$C,VAL!$E77,Data!$I:$I,"&gt;52",Data!$I:$I,"&lt;=65"),
IF('Sales Value'!$B$6="Product type",SUMIFS(Data!$H:$H,Data!$F:$F,VAL!$E77,Data!$I:$I,"&gt;52",Data!$I:$I,"&lt;=65"),
""))))</f>
        <v/>
      </c>
      <c r="O77" s="35" t="str">
        <f>IF($E77="","",
IF('Sales Value'!$B$6="Customer name",SUMIFS(Data!$H:$H,Data!$B:$B,VAL!$E77,Data!$I:$I,"&gt;0",Data!$I:$I,"&lt;=52"),
IF('Sales Value'!$B$6="Customer location",SUMIFS(Data!$H:$H,Data!$C:$C,VAL!$E77,Data!$I:$I,"&gt;0",Data!$I:$I,"&lt;=52"),
IF('Sales Value'!$B$6="Product type",SUMIFS(Data!$H:$H,Data!$F:$F,VAL!$E77,Data!$I:$I,"&gt;0",Data!$I:$I,"&lt;=52"),
""))))</f>
        <v/>
      </c>
      <c r="P77" s="35" t="str">
        <f>IF($E77="","",
IF('Sales Value'!$B$6="Customer name",SUMIFS(Data!$H:$H,Data!$B:$B,VAL!$E77,Data!$I:$I,"&gt;52",Data!$I:$I,"&lt;=104"),
IF('Sales Value'!$B$6="Customer location",SUMIFS(Data!$H:$H,Data!$C:$C,VAL!$E77,Data!$I:$I,"&gt;52",Data!$I:$I,"&lt;=104"),
IF('Sales Value'!$B$6="Product type",SUMIFS(Data!$H:$H,Data!$F:$F,VAL!$E77,Data!$I:$I,"&gt;52",Data!$I:$I,"&lt;=104"),
""))))</f>
        <v/>
      </c>
    </row>
    <row r="78" spans="1:16" x14ac:dyDescent="0.35">
      <c r="A78" s="8" t="str">
        <f>IFERROR(_xlfn.RANK.EQ(F78,$F$3:$F$150,0)+COUNTIF($F$3:F78,F78)-1,"")</f>
        <v/>
      </c>
      <c r="B78" s="8" t="str">
        <f>IFERROR(_xlfn.RANK.EQ(I78,$I$3:$I$150,0)+COUNTIF($I$3:I78,I78)-1,"")</f>
        <v/>
      </c>
      <c r="C78" s="8" t="str">
        <f>IFERROR(_xlfn.RANK.EQ(L78,$L$3:$L$150,0)+COUNTIF($L$3:L78,L78)-1,"")</f>
        <v/>
      </c>
      <c r="D78" s="8" t="str">
        <f>IFERROR(_xlfn.RANK.EQ(O78,$O$3:$O$150,0)+COUNTIF($O$3:O78,O78)-1,"")</f>
        <v/>
      </c>
      <c r="E78" t="str">
        <f xml:space="preserve">
IF('Pivot fields'!$B77="(blank)","",
IF('Sales Value'!$B$6="Customer Name",IF(NOT(OR('Pivot fields'!$B77="(blank)",'Pivot fields'!$B77="")),'Pivot fields'!$B77,""),
IF('Sales Value'!$B$6="Customer location",IF(NOT(OR('Pivot fields'!$D77="(blank)",'Pivot fields'!$D77="")),'Pivot fields'!$D77,""),
IF('Sales Value'!$B$6="Product type",IF(NOT(OR('Pivot fields'!$F77="(blank)",'Pivot fields'!$F77="")),'Pivot fields'!$F77,""),
""))))</f>
        <v/>
      </c>
      <c r="F78" s="35" t="str">
        <f>IF($E78="","",
IF('Sales Value'!$B$6="Customer name",SUMIFS(Data!$H:$H,Data!$B:$B,VAL!$E78,Data!$I:$I,1),
IF('Sales Value'!$B$6="Customer location",SUMIFS(Data!$H:$H,Data!$C:$C,VAL!$E78,Data!$I:$I,1),
IF('Sales Value'!$B$6="Product type",SUMIFS(Data!$H:$H,Data!$F:$F,VAL!$E78,Data!$I:$I,1),
""))))</f>
        <v/>
      </c>
      <c r="G78" s="35" t="str">
        <f>IF($E78="","",
IF('Sales Value'!$B$6="Customer name",SUMIFS(Data!$H:$H,Data!$B:$B,VAL!$E78,Data!$I:$I,53),
IF('Sales Value'!$B$6="Customer location",SUMIFS(Data!$H:$H,Data!$C:$C,VAL!$E78,Data!$I:$I,53),
IF('Sales Value'!$B$6="Product type",SUMIFS(Data!$H:$H,Data!$F:$F,VAL!$E78,Data!$I:$I,53),
""))))</f>
        <v/>
      </c>
      <c r="I78" s="35" t="str">
        <f>IF($E78="","",
IF('Sales Value'!$B$6="Customer name",SUMIFS(Data!$H:$H,Data!$B:$B,VAL!$E78,Data!$I:$I,"&gt;0",Data!$I:$I,"&lt;=4"),
IF('Sales Value'!$B$6="Customer location",SUMIFS(Data!$H:$H,Data!$C:$C,VAL!$E78,Data!$I:$I,"&gt;0",Data!$I:$I,"&lt;=4"),
IF('Sales Value'!$B$6="Product type",SUMIFS(Data!$H:$H,Data!$F:$F,VAL!$E78,Data!$I:$I,"&gt;0",Data!$I:$I,"&lt;=4"),
""))))</f>
        <v/>
      </c>
      <c r="J78" s="35" t="str">
        <f>IF($E78="","",
IF('Sales Value'!$B$6="Customer name",SUMIFS(Data!$H:$H,Data!$B:$B,VAL!$E78,Data!$I:$I,"&gt;52",Data!$I:$I,"&lt;=56"),
IF('Sales Value'!$B$6="Customer location",SUMIFS(Data!$H:$H,Data!$C:$C,VAL!$E78,Data!$I:$I,"&gt;52",Data!$I:$I,"&lt;=56"),
IF('Sales Value'!$B$6="Product type",SUMIFS(Data!$H:$H,Data!$F:$F,VAL!$E78,Data!$I:$I,"&gt;52",Data!$I:$I,"&lt;=56"),
""))))</f>
        <v/>
      </c>
      <c r="L78" s="35" t="str">
        <f>IF($E78="","",
IF('Sales Value'!$B$6="Customer name",SUMIFS(Data!$H:$H,Data!$B:$B,VAL!$E78,Data!$I:$I,"&gt;0",Data!$I:$I,"&lt;=13"),
IF('Sales Value'!$B$6="Customer location",SUMIFS(Data!$H:$H,Data!$C:$C,VAL!$E78,Data!$I:$I,"&gt;0",Data!$I:$I,"&lt;=13"),
IF('Sales Value'!$B$6="Product type",SUMIFS(Data!$H:$H,Data!$F:$F,VAL!$E78,Data!$I:$I,"&gt;0",Data!$I:$I,"&lt;=13"),
""))))</f>
        <v/>
      </c>
      <c r="M78" s="35" t="str">
        <f>IF($E78="","",
IF('Sales Value'!$B$6="Customer name",SUMIFS(Data!$H:$H,Data!$B:$B,VAL!$E78,Data!$I:$I,"&gt;52",Data!$I:$I,"&lt;=65"),
IF('Sales Value'!$B$6="Customer location",SUMIFS(Data!$H:$H,Data!$C:$C,VAL!$E78,Data!$I:$I,"&gt;52",Data!$I:$I,"&lt;=65"),
IF('Sales Value'!$B$6="Product type",SUMIFS(Data!$H:$H,Data!$F:$F,VAL!$E78,Data!$I:$I,"&gt;52",Data!$I:$I,"&lt;=65"),
""))))</f>
        <v/>
      </c>
      <c r="O78" s="35" t="str">
        <f>IF($E78="","",
IF('Sales Value'!$B$6="Customer name",SUMIFS(Data!$H:$H,Data!$B:$B,VAL!$E78,Data!$I:$I,"&gt;0",Data!$I:$I,"&lt;=52"),
IF('Sales Value'!$B$6="Customer location",SUMIFS(Data!$H:$H,Data!$C:$C,VAL!$E78,Data!$I:$I,"&gt;0",Data!$I:$I,"&lt;=52"),
IF('Sales Value'!$B$6="Product type",SUMIFS(Data!$H:$H,Data!$F:$F,VAL!$E78,Data!$I:$I,"&gt;0",Data!$I:$I,"&lt;=52"),
""))))</f>
        <v/>
      </c>
      <c r="P78" s="35" t="str">
        <f>IF($E78="","",
IF('Sales Value'!$B$6="Customer name",SUMIFS(Data!$H:$H,Data!$B:$B,VAL!$E78,Data!$I:$I,"&gt;52",Data!$I:$I,"&lt;=104"),
IF('Sales Value'!$B$6="Customer location",SUMIFS(Data!$H:$H,Data!$C:$C,VAL!$E78,Data!$I:$I,"&gt;52",Data!$I:$I,"&lt;=104"),
IF('Sales Value'!$B$6="Product type",SUMIFS(Data!$H:$H,Data!$F:$F,VAL!$E78,Data!$I:$I,"&gt;52",Data!$I:$I,"&lt;=104"),
""))))</f>
        <v/>
      </c>
    </row>
    <row r="79" spans="1:16" x14ac:dyDescent="0.35">
      <c r="A79" s="8" t="str">
        <f>IFERROR(_xlfn.RANK.EQ(F79,$F$3:$F$150,0)+COUNTIF($F$3:F79,F79)-1,"")</f>
        <v/>
      </c>
      <c r="B79" s="8" t="str">
        <f>IFERROR(_xlfn.RANK.EQ(I79,$I$3:$I$150,0)+COUNTIF($I$3:I79,I79)-1,"")</f>
        <v/>
      </c>
      <c r="C79" s="8" t="str">
        <f>IFERROR(_xlfn.RANK.EQ(L79,$L$3:$L$150,0)+COUNTIF($L$3:L79,L79)-1,"")</f>
        <v/>
      </c>
      <c r="D79" s="8" t="str">
        <f>IFERROR(_xlfn.RANK.EQ(O79,$O$3:$O$150,0)+COUNTIF($O$3:O79,O79)-1,"")</f>
        <v/>
      </c>
      <c r="E79" t="str">
        <f xml:space="preserve">
IF('Pivot fields'!$B78="(blank)","",
IF('Sales Value'!$B$6="Customer Name",IF(NOT(OR('Pivot fields'!$B78="(blank)",'Pivot fields'!$B78="")),'Pivot fields'!$B78,""),
IF('Sales Value'!$B$6="Customer location",IF(NOT(OR('Pivot fields'!$D78="(blank)",'Pivot fields'!$D78="")),'Pivot fields'!$D78,""),
IF('Sales Value'!$B$6="Product type",IF(NOT(OR('Pivot fields'!$F78="(blank)",'Pivot fields'!$F78="")),'Pivot fields'!$F78,""),
""))))</f>
        <v/>
      </c>
      <c r="F79" s="35" t="str">
        <f>IF($E79="","",
IF('Sales Value'!$B$6="Customer name",SUMIFS(Data!$H:$H,Data!$B:$B,VAL!$E79,Data!$I:$I,1),
IF('Sales Value'!$B$6="Customer location",SUMIFS(Data!$H:$H,Data!$C:$C,VAL!$E79,Data!$I:$I,1),
IF('Sales Value'!$B$6="Product type",SUMIFS(Data!$H:$H,Data!$F:$F,VAL!$E79,Data!$I:$I,1),
""))))</f>
        <v/>
      </c>
      <c r="G79" s="35" t="str">
        <f>IF($E79="","",
IF('Sales Value'!$B$6="Customer name",SUMIFS(Data!$H:$H,Data!$B:$B,VAL!$E79,Data!$I:$I,53),
IF('Sales Value'!$B$6="Customer location",SUMIFS(Data!$H:$H,Data!$C:$C,VAL!$E79,Data!$I:$I,53),
IF('Sales Value'!$B$6="Product type",SUMIFS(Data!$H:$H,Data!$F:$F,VAL!$E79,Data!$I:$I,53),
""))))</f>
        <v/>
      </c>
      <c r="I79" s="35" t="str">
        <f>IF($E79="","",
IF('Sales Value'!$B$6="Customer name",SUMIFS(Data!$H:$H,Data!$B:$B,VAL!$E79,Data!$I:$I,"&gt;0",Data!$I:$I,"&lt;=4"),
IF('Sales Value'!$B$6="Customer location",SUMIFS(Data!$H:$H,Data!$C:$C,VAL!$E79,Data!$I:$I,"&gt;0",Data!$I:$I,"&lt;=4"),
IF('Sales Value'!$B$6="Product type",SUMIFS(Data!$H:$H,Data!$F:$F,VAL!$E79,Data!$I:$I,"&gt;0",Data!$I:$I,"&lt;=4"),
""))))</f>
        <v/>
      </c>
      <c r="J79" s="35" t="str">
        <f>IF($E79="","",
IF('Sales Value'!$B$6="Customer name",SUMIFS(Data!$H:$H,Data!$B:$B,VAL!$E79,Data!$I:$I,"&gt;52",Data!$I:$I,"&lt;=56"),
IF('Sales Value'!$B$6="Customer location",SUMIFS(Data!$H:$H,Data!$C:$C,VAL!$E79,Data!$I:$I,"&gt;52",Data!$I:$I,"&lt;=56"),
IF('Sales Value'!$B$6="Product type",SUMIFS(Data!$H:$H,Data!$F:$F,VAL!$E79,Data!$I:$I,"&gt;52",Data!$I:$I,"&lt;=56"),
""))))</f>
        <v/>
      </c>
      <c r="L79" s="35" t="str">
        <f>IF($E79="","",
IF('Sales Value'!$B$6="Customer name",SUMIFS(Data!$H:$H,Data!$B:$B,VAL!$E79,Data!$I:$I,"&gt;0",Data!$I:$I,"&lt;=13"),
IF('Sales Value'!$B$6="Customer location",SUMIFS(Data!$H:$H,Data!$C:$C,VAL!$E79,Data!$I:$I,"&gt;0",Data!$I:$I,"&lt;=13"),
IF('Sales Value'!$B$6="Product type",SUMIFS(Data!$H:$H,Data!$F:$F,VAL!$E79,Data!$I:$I,"&gt;0",Data!$I:$I,"&lt;=13"),
""))))</f>
        <v/>
      </c>
      <c r="M79" s="35" t="str">
        <f>IF($E79="","",
IF('Sales Value'!$B$6="Customer name",SUMIFS(Data!$H:$H,Data!$B:$B,VAL!$E79,Data!$I:$I,"&gt;52",Data!$I:$I,"&lt;=65"),
IF('Sales Value'!$B$6="Customer location",SUMIFS(Data!$H:$H,Data!$C:$C,VAL!$E79,Data!$I:$I,"&gt;52",Data!$I:$I,"&lt;=65"),
IF('Sales Value'!$B$6="Product type",SUMIFS(Data!$H:$H,Data!$F:$F,VAL!$E79,Data!$I:$I,"&gt;52",Data!$I:$I,"&lt;=65"),
""))))</f>
        <v/>
      </c>
      <c r="O79" s="35" t="str">
        <f>IF($E79="","",
IF('Sales Value'!$B$6="Customer name",SUMIFS(Data!$H:$H,Data!$B:$B,VAL!$E79,Data!$I:$I,"&gt;0",Data!$I:$I,"&lt;=52"),
IF('Sales Value'!$B$6="Customer location",SUMIFS(Data!$H:$H,Data!$C:$C,VAL!$E79,Data!$I:$I,"&gt;0",Data!$I:$I,"&lt;=52"),
IF('Sales Value'!$B$6="Product type",SUMIFS(Data!$H:$H,Data!$F:$F,VAL!$E79,Data!$I:$I,"&gt;0",Data!$I:$I,"&lt;=52"),
""))))</f>
        <v/>
      </c>
      <c r="P79" s="35" t="str">
        <f>IF($E79="","",
IF('Sales Value'!$B$6="Customer name",SUMIFS(Data!$H:$H,Data!$B:$B,VAL!$E79,Data!$I:$I,"&gt;52",Data!$I:$I,"&lt;=104"),
IF('Sales Value'!$B$6="Customer location",SUMIFS(Data!$H:$H,Data!$C:$C,VAL!$E79,Data!$I:$I,"&gt;52",Data!$I:$I,"&lt;=104"),
IF('Sales Value'!$B$6="Product type",SUMIFS(Data!$H:$H,Data!$F:$F,VAL!$E79,Data!$I:$I,"&gt;52",Data!$I:$I,"&lt;=104"),
""))))</f>
        <v/>
      </c>
    </row>
    <row r="80" spans="1:16" x14ac:dyDescent="0.35">
      <c r="A80" s="8" t="str">
        <f>IFERROR(_xlfn.RANK.EQ(F80,$F$3:$F$150,0)+COUNTIF($F$3:F80,F80)-1,"")</f>
        <v/>
      </c>
      <c r="B80" s="8" t="str">
        <f>IFERROR(_xlfn.RANK.EQ(I80,$I$3:$I$150,0)+COUNTIF($I$3:I80,I80)-1,"")</f>
        <v/>
      </c>
      <c r="C80" s="8" t="str">
        <f>IFERROR(_xlfn.RANK.EQ(L80,$L$3:$L$150,0)+COUNTIF($L$3:L80,L80)-1,"")</f>
        <v/>
      </c>
      <c r="D80" s="8" t="str">
        <f>IFERROR(_xlfn.RANK.EQ(O80,$O$3:$O$150,0)+COUNTIF($O$3:O80,O80)-1,"")</f>
        <v/>
      </c>
      <c r="E80" t="str">
        <f xml:space="preserve">
IF('Pivot fields'!$B79="(blank)","",
IF('Sales Value'!$B$6="Customer Name",IF(NOT(OR('Pivot fields'!$B79="(blank)",'Pivot fields'!$B79="")),'Pivot fields'!$B79,""),
IF('Sales Value'!$B$6="Customer location",IF(NOT(OR('Pivot fields'!$D79="(blank)",'Pivot fields'!$D79="")),'Pivot fields'!$D79,""),
IF('Sales Value'!$B$6="Product type",IF(NOT(OR('Pivot fields'!$F79="(blank)",'Pivot fields'!$F79="")),'Pivot fields'!$F79,""),
""))))</f>
        <v/>
      </c>
      <c r="F80" s="35" t="str">
        <f>IF($E80="","",
IF('Sales Value'!$B$6="Customer name",SUMIFS(Data!$H:$H,Data!$B:$B,VAL!$E80,Data!$I:$I,1),
IF('Sales Value'!$B$6="Customer location",SUMIFS(Data!$H:$H,Data!$C:$C,VAL!$E80,Data!$I:$I,1),
IF('Sales Value'!$B$6="Product type",SUMIFS(Data!$H:$H,Data!$F:$F,VAL!$E80,Data!$I:$I,1),
""))))</f>
        <v/>
      </c>
      <c r="G80" s="35" t="str">
        <f>IF($E80="","",
IF('Sales Value'!$B$6="Customer name",SUMIFS(Data!$H:$H,Data!$B:$B,VAL!$E80,Data!$I:$I,53),
IF('Sales Value'!$B$6="Customer location",SUMIFS(Data!$H:$H,Data!$C:$C,VAL!$E80,Data!$I:$I,53),
IF('Sales Value'!$B$6="Product type",SUMIFS(Data!$H:$H,Data!$F:$F,VAL!$E80,Data!$I:$I,53),
""))))</f>
        <v/>
      </c>
      <c r="I80" s="35" t="str">
        <f>IF($E80="","",
IF('Sales Value'!$B$6="Customer name",SUMIFS(Data!$H:$H,Data!$B:$B,VAL!$E80,Data!$I:$I,"&gt;0",Data!$I:$I,"&lt;=4"),
IF('Sales Value'!$B$6="Customer location",SUMIFS(Data!$H:$H,Data!$C:$C,VAL!$E80,Data!$I:$I,"&gt;0",Data!$I:$I,"&lt;=4"),
IF('Sales Value'!$B$6="Product type",SUMIFS(Data!$H:$H,Data!$F:$F,VAL!$E80,Data!$I:$I,"&gt;0",Data!$I:$I,"&lt;=4"),
""))))</f>
        <v/>
      </c>
      <c r="J80" s="35" t="str">
        <f>IF($E80="","",
IF('Sales Value'!$B$6="Customer name",SUMIFS(Data!$H:$H,Data!$B:$B,VAL!$E80,Data!$I:$I,"&gt;52",Data!$I:$I,"&lt;=56"),
IF('Sales Value'!$B$6="Customer location",SUMIFS(Data!$H:$H,Data!$C:$C,VAL!$E80,Data!$I:$I,"&gt;52",Data!$I:$I,"&lt;=56"),
IF('Sales Value'!$B$6="Product type",SUMIFS(Data!$H:$H,Data!$F:$F,VAL!$E80,Data!$I:$I,"&gt;52",Data!$I:$I,"&lt;=56"),
""))))</f>
        <v/>
      </c>
      <c r="L80" s="35" t="str">
        <f>IF($E80="","",
IF('Sales Value'!$B$6="Customer name",SUMIFS(Data!$H:$H,Data!$B:$B,VAL!$E80,Data!$I:$I,"&gt;0",Data!$I:$I,"&lt;=13"),
IF('Sales Value'!$B$6="Customer location",SUMIFS(Data!$H:$H,Data!$C:$C,VAL!$E80,Data!$I:$I,"&gt;0",Data!$I:$I,"&lt;=13"),
IF('Sales Value'!$B$6="Product type",SUMIFS(Data!$H:$H,Data!$F:$F,VAL!$E80,Data!$I:$I,"&gt;0",Data!$I:$I,"&lt;=13"),
""))))</f>
        <v/>
      </c>
      <c r="M80" s="35" t="str">
        <f>IF($E80="","",
IF('Sales Value'!$B$6="Customer name",SUMIFS(Data!$H:$H,Data!$B:$B,VAL!$E80,Data!$I:$I,"&gt;52",Data!$I:$I,"&lt;=65"),
IF('Sales Value'!$B$6="Customer location",SUMIFS(Data!$H:$H,Data!$C:$C,VAL!$E80,Data!$I:$I,"&gt;52",Data!$I:$I,"&lt;=65"),
IF('Sales Value'!$B$6="Product type",SUMIFS(Data!$H:$H,Data!$F:$F,VAL!$E80,Data!$I:$I,"&gt;52",Data!$I:$I,"&lt;=65"),
""))))</f>
        <v/>
      </c>
      <c r="O80" s="35" t="str">
        <f>IF($E80="","",
IF('Sales Value'!$B$6="Customer name",SUMIFS(Data!$H:$H,Data!$B:$B,VAL!$E80,Data!$I:$I,"&gt;0",Data!$I:$I,"&lt;=52"),
IF('Sales Value'!$B$6="Customer location",SUMIFS(Data!$H:$H,Data!$C:$C,VAL!$E80,Data!$I:$I,"&gt;0",Data!$I:$I,"&lt;=52"),
IF('Sales Value'!$B$6="Product type",SUMIFS(Data!$H:$H,Data!$F:$F,VAL!$E80,Data!$I:$I,"&gt;0",Data!$I:$I,"&lt;=52"),
""))))</f>
        <v/>
      </c>
      <c r="P80" s="35" t="str">
        <f>IF($E80="","",
IF('Sales Value'!$B$6="Customer name",SUMIFS(Data!$H:$H,Data!$B:$B,VAL!$E80,Data!$I:$I,"&gt;52",Data!$I:$I,"&lt;=104"),
IF('Sales Value'!$B$6="Customer location",SUMIFS(Data!$H:$H,Data!$C:$C,VAL!$E80,Data!$I:$I,"&gt;52",Data!$I:$I,"&lt;=104"),
IF('Sales Value'!$B$6="Product type",SUMIFS(Data!$H:$H,Data!$F:$F,VAL!$E80,Data!$I:$I,"&gt;52",Data!$I:$I,"&lt;=104"),
""))))</f>
        <v/>
      </c>
    </row>
    <row r="81" spans="1:16" x14ac:dyDescent="0.35">
      <c r="A81" s="8" t="str">
        <f>IFERROR(_xlfn.RANK.EQ(F81,$F$3:$F$150,0)+COUNTIF($F$3:F81,F81)-1,"")</f>
        <v/>
      </c>
      <c r="B81" s="8" t="str">
        <f>IFERROR(_xlfn.RANK.EQ(I81,$I$3:$I$150,0)+COUNTIF($I$3:I81,I81)-1,"")</f>
        <v/>
      </c>
      <c r="C81" s="8" t="str">
        <f>IFERROR(_xlfn.RANK.EQ(L81,$L$3:$L$150,0)+COUNTIF($L$3:L81,L81)-1,"")</f>
        <v/>
      </c>
      <c r="D81" s="8" t="str">
        <f>IFERROR(_xlfn.RANK.EQ(O81,$O$3:$O$150,0)+COUNTIF($O$3:O81,O81)-1,"")</f>
        <v/>
      </c>
      <c r="E81" t="str">
        <f xml:space="preserve">
IF('Pivot fields'!$B80="(blank)","",
IF('Sales Value'!$B$6="Customer Name",IF(NOT(OR('Pivot fields'!$B80="(blank)",'Pivot fields'!$B80="")),'Pivot fields'!$B80,""),
IF('Sales Value'!$B$6="Customer location",IF(NOT(OR('Pivot fields'!$D80="(blank)",'Pivot fields'!$D80="")),'Pivot fields'!$D80,""),
IF('Sales Value'!$B$6="Product type",IF(NOT(OR('Pivot fields'!$F80="(blank)",'Pivot fields'!$F80="")),'Pivot fields'!$F80,""),
""))))</f>
        <v/>
      </c>
      <c r="F81" s="35" t="str">
        <f>IF($E81="","",
IF('Sales Value'!$B$6="Customer name",SUMIFS(Data!$H:$H,Data!$B:$B,VAL!$E81,Data!$I:$I,1),
IF('Sales Value'!$B$6="Customer location",SUMIFS(Data!$H:$H,Data!$C:$C,VAL!$E81,Data!$I:$I,1),
IF('Sales Value'!$B$6="Product type",SUMIFS(Data!$H:$H,Data!$F:$F,VAL!$E81,Data!$I:$I,1),
""))))</f>
        <v/>
      </c>
      <c r="G81" s="35" t="str">
        <f>IF($E81="","",
IF('Sales Value'!$B$6="Customer name",SUMIFS(Data!$H:$H,Data!$B:$B,VAL!$E81,Data!$I:$I,53),
IF('Sales Value'!$B$6="Customer location",SUMIFS(Data!$H:$H,Data!$C:$C,VAL!$E81,Data!$I:$I,53),
IF('Sales Value'!$B$6="Product type",SUMIFS(Data!$H:$H,Data!$F:$F,VAL!$E81,Data!$I:$I,53),
""))))</f>
        <v/>
      </c>
      <c r="I81" s="35" t="str">
        <f>IF($E81="","",
IF('Sales Value'!$B$6="Customer name",SUMIFS(Data!$H:$H,Data!$B:$B,VAL!$E81,Data!$I:$I,"&gt;0",Data!$I:$I,"&lt;=4"),
IF('Sales Value'!$B$6="Customer location",SUMIFS(Data!$H:$H,Data!$C:$C,VAL!$E81,Data!$I:$I,"&gt;0",Data!$I:$I,"&lt;=4"),
IF('Sales Value'!$B$6="Product type",SUMIFS(Data!$H:$H,Data!$F:$F,VAL!$E81,Data!$I:$I,"&gt;0",Data!$I:$I,"&lt;=4"),
""))))</f>
        <v/>
      </c>
      <c r="J81" s="35" t="str">
        <f>IF($E81="","",
IF('Sales Value'!$B$6="Customer name",SUMIFS(Data!$H:$H,Data!$B:$B,VAL!$E81,Data!$I:$I,"&gt;52",Data!$I:$I,"&lt;=56"),
IF('Sales Value'!$B$6="Customer location",SUMIFS(Data!$H:$H,Data!$C:$C,VAL!$E81,Data!$I:$I,"&gt;52",Data!$I:$I,"&lt;=56"),
IF('Sales Value'!$B$6="Product type",SUMIFS(Data!$H:$H,Data!$F:$F,VAL!$E81,Data!$I:$I,"&gt;52",Data!$I:$I,"&lt;=56"),
""))))</f>
        <v/>
      </c>
      <c r="L81" s="35" t="str">
        <f>IF($E81="","",
IF('Sales Value'!$B$6="Customer name",SUMIFS(Data!$H:$H,Data!$B:$B,VAL!$E81,Data!$I:$I,"&gt;0",Data!$I:$I,"&lt;=13"),
IF('Sales Value'!$B$6="Customer location",SUMIFS(Data!$H:$H,Data!$C:$C,VAL!$E81,Data!$I:$I,"&gt;0",Data!$I:$I,"&lt;=13"),
IF('Sales Value'!$B$6="Product type",SUMIFS(Data!$H:$H,Data!$F:$F,VAL!$E81,Data!$I:$I,"&gt;0",Data!$I:$I,"&lt;=13"),
""))))</f>
        <v/>
      </c>
      <c r="M81" s="35" t="str">
        <f>IF($E81="","",
IF('Sales Value'!$B$6="Customer name",SUMIFS(Data!$H:$H,Data!$B:$B,VAL!$E81,Data!$I:$I,"&gt;52",Data!$I:$I,"&lt;=65"),
IF('Sales Value'!$B$6="Customer location",SUMIFS(Data!$H:$H,Data!$C:$C,VAL!$E81,Data!$I:$I,"&gt;52",Data!$I:$I,"&lt;=65"),
IF('Sales Value'!$B$6="Product type",SUMIFS(Data!$H:$H,Data!$F:$F,VAL!$E81,Data!$I:$I,"&gt;52",Data!$I:$I,"&lt;=65"),
""))))</f>
        <v/>
      </c>
      <c r="O81" s="35" t="str">
        <f>IF($E81="","",
IF('Sales Value'!$B$6="Customer name",SUMIFS(Data!$H:$H,Data!$B:$B,VAL!$E81,Data!$I:$I,"&gt;0",Data!$I:$I,"&lt;=52"),
IF('Sales Value'!$B$6="Customer location",SUMIFS(Data!$H:$H,Data!$C:$C,VAL!$E81,Data!$I:$I,"&gt;0",Data!$I:$I,"&lt;=52"),
IF('Sales Value'!$B$6="Product type",SUMIFS(Data!$H:$H,Data!$F:$F,VAL!$E81,Data!$I:$I,"&gt;0",Data!$I:$I,"&lt;=52"),
""))))</f>
        <v/>
      </c>
      <c r="P81" s="35" t="str">
        <f>IF($E81="","",
IF('Sales Value'!$B$6="Customer name",SUMIFS(Data!$H:$H,Data!$B:$B,VAL!$E81,Data!$I:$I,"&gt;52",Data!$I:$I,"&lt;=104"),
IF('Sales Value'!$B$6="Customer location",SUMIFS(Data!$H:$H,Data!$C:$C,VAL!$E81,Data!$I:$I,"&gt;52",Data!$I:$I,"&lt;=104"),
IF('Sales Value'!$B$6="Product type",SUMIFS(Data!$H:$H,Data!$F:$F,VAL!$E81,Data!$I:$I,"&gt;52",Data!$I:$I,"&lt;=104"),
""))))</f>
        <v/>
      </c>
    </row>
    <row r="82" spans="1:16" x14ac:dyDescent="0.35">
      <c r="A82" s="8" t="str">
        <f>IFERROR(_xlfn.RANK.EQ(F82,$F$3:$F$150,0)+COUNTIF($F$3:F82,F82)-1,"")</f>
        <v/>
      </c>
      <c r="B82" s="8" t="str">
        <f>IFERROR(_xlfn.RANK.EQ(I82,$I$3:$I$150,0)+COUNTIF($I$3:I82,I82)-1,"")</f>
        <v/>
      </c>
      <c r="C82" s="8" t="str">
        <f>IFERROR(_xlfn.RANK.EQ(L82,$L$3:$L$150,0)+COUNTIF($L$3:L82,L82)-1,"")</f>
        <v/>
      </c>
      <c r="D82" s="8" t="str">
        <f>IFERROR(_xlfn.RANK.EQ(O82,$O$3:$O$150,0)+COUNTIF($O$3:O82,O82)-1,"")</f>
        <v/>
      </c>
      <c r="E82" t="str">
        <f xml:space="preserve">
IF('Pivot fields'!$B81="(blank)","",
IF('Sales Value'!$B$6="Customer Name",IF(NOT(OR('Pivot fields'!$B81="(blank)",'Pivot fields'!$B81="")),'Pivot fields'!$B81,""),
IF('Sales Value'!$B$6="Customer location",IF(NOT(OR('Pivot fields'!$D81="(blank)",'Pivot fields'!$D81="")),'Pivot fields'!$D81,""),
IF('Sales Value'!$B$6="Product type",IF(NOT(OR('Pivot fields'!$F81="(blank)",'Pivot fields'!$F81="")),'Pivot fields'!$F81,""),
""))))</f>
        <v/>
      </c>
      <c r="F82" s="35" t="str">
        <f>IF($E82="","",
IF('Sales Value'!$B$6="Customer name",SUMIFS(Data!$H:$H,Data!$B:$B,VAL!$E82,Data!$I:$I,1),
IF('Sales Value'!$B$6="Customer location",SUMIFS(Data!$H:$H,Data!$C:$C,VAL!$E82,Data!$I:$I,1),
IF('Sales Value'!$B$6="Product type",SUMIFS(Data!$H:$H,Data!$F:$F,VAL!$E82,Data!$I:$I,1),
""))))</f>
        <v/>
      </c>
      <c r="G82" s="35" t="str">
        <f>IF($E82="","",
IF('Sales Value'!$B$6="Customer name",SUMIFS(Data!$H:$H,Data!$B:$B,VAL!$E82,Data!$I:$I,53),
IF('Sales Value'!$B$6="Customer location",SUMIFS(Data!$H:$H,Data!$C:$C,VAL!$E82,Data!$I:$I,53),
IF('Sales Value'!$B$6="Product type",SUMIFS(Data!$H:$H,Data!$F:$F,VAL!$E82,Data!$I:$I,53),
""))))</f>
        <v/>
      </c>
      <c r="I82" s="35" t="str">
        <f>IF($E82="","",
IF('Sales Value'!$B$6="Customer name",SUMIFS(Data!$H:$H,Data!$B:$B,VAL!$E82,Data!$I:$I,"&gt;0",Data!$I:$I,"&lt;=4"),
IF('Sales Value'!$B$6="Customer location",SUMIFS(Data!$H:$H,Data!$C:$C,VAL!$E82,Data!$I:$I,"&gt;0",Data!$I:$I,"&lt;=4"),
IF('Sales Value'!$B$6="Product type",SUMIFS(Data!$H:$H,Data!$F:$F,VAL!$E82,Data!$I:$I,"&gt;0",Data!$I:$I,"&lt;=4"),
""))))</f>
        <v/>
      </c>
      <c r="J82" s="35" t="str">
        <f>IF($E82="","",
IF('Sales Value'!$B$6="Customer name",SUMIFS(Data!$H:$H,Data!$B:$B,VAL!$E82,Data!$I:$I,"&gt;52",Data!$I:$I,"&lt;=56"),
IF('Sales Value'!$B$6="Customer location",SUMIFS(Data!$H:$H,Data!$C:$C,VAL!$E82,Data!$I:$I,"&gt;52",Data!$I:$I,"&lt;=56"),
IF('Sales Value'!$B$6="Product type",SUMIFS(Data!$H:$H,Data!$F:$F,VAL!$E82,Data!$I:$I,"&gt;52",Data!$I:$I,"&lt;=56"),
""))))</f>
        <v/>
      </c>
      <c r="L82" s="35" t="str">
        <f>IF($E82="","",
IF('Sales Value'!$B$6="Customer name",SUMIFS(Data!$H:$H,Data!$B:$B,VAL!$E82,Data!$I:$I,"&gt;0",Data!$I:$I,"&lt;=13"),
IF('Sales Value'!$B$6="Customer location",SUMIFS(Data!$H:$H,Data!$C:$C,VAL!$E82,Data!$I:$I,"&gt;0",Data!$I:$I,"&lt;=13"),
IF('Sales Value'!$B$6="Product type",SUMIFS(Data!$H:$H,Data!$F:$F,VAL!$E82,Data!$I:$I,"&gt;0",Data!$I:$I,"&lt;=13"),
""))))</f>
        <v/>
      </c>
      <c r="M82" s="35" t="str">
        <f>IF($E82="","",
IF('Sales Value'!$B$6="Customer name",SUMIFS(Data!$H:$H,Data!$B:$B,VAL!$E82,Data!$I:$I,"&gt;52",Data!$I:$I,"&lt;=65"),
IF('Sales Value'!$B$6="Customer location",SUMIFS(Data!$H:$H,Data!$C:$C,VAL!$E82,Data!$I:$I,"&gt;52",Data!$I:$I,"&lt;=65"),
IF('Sales Value'!$B$6="Product type",SUMIFS(Data!$H:$H,Data!$F:$F,VAL!$E82,Data!$I:$I,"&gt;52",Data!$I:$I,"&lt;=65"),
""))))</f>
        <v/>
      </c>
      <c r="O82" s="35" t="str">
        <f>IF($E82="","",
IF('Sales Value'!$B$6="Customer name",SUMIFS(Data!$H:$H,Data!$B:$B,VAL!$E82,Data!$I:$I,"&gt;0",Data!$I:$I,"&lt;=52"),
IF('Sales Value'!$B$6="Customer location",SUMIFS(Data!$H:$H,Data!$C:$C,VAL!$E82,Data!$I:$I,"&gt;0",Data!$I:$I,"&lt;=52"),
IF('Sales Value'!$B$6="Product type",SUMIFS(Data!$H:$H,Data!$F:$F,VAL!$E82,Data!$I:$I,"&gt;0",Data!$I:$I,"&lt;=52"),
""))))</f>
        <v/>
      </c>
      <c r="P82" s="35" t="str">
        <f>IF($E82="","",
IF('Sales Value'!$B$6="Customer name",SUMIFS(Data!$H:$H,Data!$B:$B,VAL!$E82,Data!$I:$I,"&gt;52",Data!$I:$I,"&lt;=104"),
IF('Sales Value'!$B$6="Customer location",SUMIFS(Data!$H:$H,Data!$C:$C,VAL!$E82,Data!$I:$I,"&gt;52",Data!$I:$I,"&lt;=104"),
IF('Sales Value'!$B$6="Product type",SUMIFS(Data!$H:$H,Data!$F:$F,VAL!$E82,Data!$I:$I,"&gt;52",Data!$I:$I,"&lt;=104"),
""))))</f>
        <v/>
      </c>
    </row>
    <row r="83" spans="1:16" x14ac:dyDescent="0.35">
      <c r="A83" s="8" t="str">
        <f>IFERROR(_xlfn.RANK.EQ(F83,$F$3:$F$150,0)+COUNTIF($F$3:F83,F83)-1,"")</f>
        <v/>
      </c>
      <c r="B83" s="8" t="str">
        <f>IFERROR(_xlfn.RANK.EQ(I83,$I$3:$I$150,0)+COUNTIF($I$3:I83,I83)-1,"")</f>
        <v/>
      </c>
      <c r="C83" s="8" t="str">
        <f>IFERROR(_xlfn.RANK.EQ(L83,$L$3:$L$150,0)+COUNTIF($L$3:L83,L83)-1,"")</f>
        <v/>
      </c>
      <c r="D83" s="8" t="str">
        <f>IFERROR(_xlfn.RANK.EQ(O83,$O$3:$O$150,0)+COUNTIF($O$3:O83,O83)-1,"")</f>
        <v/>
      </c>
      <c r="E83" t="str">
        <f xml:space="preserve">
IF('Pivot fields'!$B82="(blank)","",
IF('Sales Value'!$B$6="Customer Name",IF(NOT(OR('Pivot fields'!$B82="(blank)",'Pivot fields'!$B82="")),'Pivot fields'!$B82,""),
IF('Sales Value'!$B$6="Customer location",IF(NOT(OR('Pivot fields'!$D82="(blank)",'Pivot fields'!$D82="")),'Pivot fields'!$D82,""),
IF('Sales Value'!$B$6="Product type",IF(NOT(OR('Pivot fields'!$F82="(blank)",'Pivot fields'!$F82="")),'Pivot fields'!$F82,""),
""))))</f>
        <v/>
      </c>
      <c r="F83" s="35" t="str">
        <f>IF($E83="","",
IF('Sales Value'!$B$6="Customer name",SUMIFS(Data!$H:$H,Data!$B:$B,VAL!$E83,Data!$I:$I,1),
IF('Sales Value'!$B$6="Customer location",SUMIFS(Data!$H:$H,Data!$C:$C,VAL!$E83,Data!$I:$I,1),
IF('Sales Value'!$B$6="Product type",SUMIFS(Data!$H:$H,Data!$F:$F,VAL!$E83,Data!$I:$I,1),
""))))</f>
        <v/>
      </c>
      <c r="G83" s="35" t="str">
        <f>IF($E83="","",
IF('Sales Value'!$B$6="Customer name",SUMIFS(Data!$H:$H,Data!$B:$B,VAL!$E83,Data!$I:$I,53),
IF('Sales Value'!$B$6="Customer location",SUMIFS(Data!$H:$H,Data!$C:$C,VAL!$E83,Data!$I:$I,53),
IF('Sales Value'!$B$6="Product type",SUMIFS(Data!$H:$H,Data!$F:$F,VAL!$E83,Data!$I:$I,53),
""))))</f>
        <v/>
      </c>
      <c r="I83" s="35" t="str">
        <f>IF($E83="","",
IF('Sales Value'!$B$6="Customer name",SUMIFS(Data!$H:$H,Data!$B:$B,VAL!$E83,Data!$I:$I,"&gt;0",Data!$I:$I,"&lt;=4"),
IF('Sales Value'!$B$6="Customer location",SUMIFS(Data!$H:$H,Data!$C:$C,VAL!$E83,Data!$I:$I,"&gt;0",Data!$I:$I,"&lt;=4"),
IF('Sales Value'!$B$6="Product type",SUMIFS(Data!$H:$H,Data!$F:$F,VAL!$E83,Data!$I:$I,"&gt;0",Data!$I:$I,"&lt;=4"),
""))))</f>
        <v/>
      </c>
      <c r="J83" s="35" t="str">
        <f>IF($E83="","",
IF('Sales Value'!$B$6="Customer name",SUMIFS(Data!$H:$H,Data!$B:$B,VAL!$E83,Data!$I:$I,"&gt;52",Data!$I:$I,"&lt;=56"),
IF('Sales Value'!$B$6="Customer location",SUMIFS(Data!$H:$H,Data!$C:$C,VAL!$E83,Data!$I:$I,"&gt;52",Data!$I:$I,"&lt;=56"),
IF('Sales Value'!$B$6="Product type",SUMIFS(Data!$H:$H,Data!$F:$F,VAL!$E83,Data!$I:$I,"&gt;52",Data!$I:$I,"&lt;=56"),
""))))</f>
        <v/>
      </c>
      <c r="L83" s="35" t="str">
        <f>IF($E83="","",
IF('Sales Value'!$B$6="Customer name",SUMIFS(Data!$H:$H,Data!$B:$B,VAL!$E83,Data!$I:$I,"&gt;0",Data!$I:$I,"&lt;=13"),
IF('Sales Value'!$B$6="Customer location",SUMIFS(Data!$H:$H,Data!$C:$C,VAL!$E83,Data!$I:$I,"&gt;0",Data!$I:$I,"&lt;=13"),
IF('Sales Value'!$B$6="Product type",SUMIFS(Data!$H:$H,Data!$F:$F,VAL!$E83,Data!$I:$I,"&gt;0",Data!$I:$I,"&lt;=13"),
""))))</f>
        <v/>
      </c>
      <c r="M83" s="35" t="str">
        <f>IF($E83="","",
IF('Sales Value'!$B$6="Customer name",SUMIFS(Data!$H:$H,Data!$B:$B,VAL!$E83,Data!$I:$I,"&gt;52",Data!$I:$I,"&lt;=65"),
IF('Sales Value'!$B$6="Customer location",SUMIFS(Data!$H:$H,Data!$C:$C,VAL!$E83,Data!$I:$I,"&gt;52",Data!$I:$I,"&lt;=65"),
IF('Sales Value'!$B$6="Product type",SUMIFS(Data!$H:$H,Data!$F:$F,VAL!$E83,Data!$I:$I,"&gt;52",Data!$I:$I,"&lt;=65"),
""))))</f>
        <v/>
      </c>
      <c r="O83" s="35" t="str">
        <f>IF($E83="","",
IF('Sales Value'!$B$6="Customer name",SUMIFS(Data!$H:$H,Data!$B:$B,VAL!$E83,Data!$I:$I,"&gt;0",Data!$I:$I,"&lt;=52"),
IF('Sales Value'!$B$6="Customer location",SUMIFS(Data!$H:$H,Data!$C:$C,VAL!$E83,Data!$I:$I,"&gt;0",Data!$I:$I,"&lt;=52"),
IF('Sales Value'!$B$6="Product type",SUMIFS(Data!$H:$H,Data!$F:$F,VAL!$E83,Data!$I:$I,"&gt;0",Data!$I:$I,"&lt;=52"),
""))))</f>
        <v/>
      </c>
      <c r="P83" s="35" t="str">
        <f>IF($E83="","",
IF('Sales Value'!$B$6="Customer name",SUMIFS(Data!$H:$H,Data!$B:$B,VAL!$E83,Data!$I:$I,"&gt;52",Data!$I:$I,"&lt;=104"),
IF('Sales Value'!$B$6="Customer location",SUMIFS(Data!$H:$H,Data!$C:$C,VAL!$E83,Data!$I:$I,"&gt;52",Data!$I:$I,"&lt;=104"),
IF('Sales Value'!$B$6="Product type",SUMIFS(Data!$H:$H,Data!$F:$F,VAL!$E83,Data!$I:$I,"&gt;52",Data!$I:$I,"&lt;=104"),
""))))</f>
        <v/>
      </c>
    </row>
    <row r="84" spans="1:16" x14ac:dyDescent="0.35">
      <c r="A84" s="8" t="str">
        <f>IFERROR(_xlfn.RANK.EQ(F84,$F$3:$F$150,0)+COUNTIF($F$3:F84,F84)-1,"")</f>
        <v/>
      </c>
      <c r="B84" s="8" t="str">
        <f>IFERROR(_xlfn.RANK.EQ(I84,$I$3:$I$150,0)+COUNTIF($I$3:I84,I84)-1,"")</f>
        <v/>
      </c>
      <c r="C84" s="8" t="str">
        <f>IFERROR(_xlfn.RANK.EQ(L84,$L$3:$L$150,0)+COUNTIF($L$3:L84,L84)-1,"")</f>
        <v/>
      </c>
      <c r="D84" s="8" t="str">
        <f>IFERROR(_xlfn.RANK.EQ(O84,$O$3:$O$150,0)+COUNTIF($O$3:O84,O84)-1,"")</f>
        <v/>
      </c>
      <c r="E84" t="str">
        <f xml:space="preserve">
IF('Pivot fields'!$B83="(blank)","",
IF('Sales Value'!$B$6="Customer Name",IF(NOT(OR('Pivot fields'!$B83="(blank)",'Pivot fields'!$B83="")),'Pivot fields'!$B83,""),
IF('Sales Value'!$B$6="Customer location",IF(NOT(OR('Pivot fields'!$D83="(blank)",'Pivot fields'!$D83="")),'Pivot fields'!$D83,""),
IF('Sales Value'!$B$6="Product type",IF(NOT(OR('Pivot fields'!$F83="(blank)",'Pivot fields'!$F83="")),'Pivot fields'!$F83,""),
""))))</f>
        <v/>
      </c>
      <c r="F84" s="35" t="str">
        <f>IF($E84="","",
IF('Sales Value'!$B$6="Customer name",SUMIFS(Data!$H:$H,Data!$B:$B,VAL!$E84,Data!$I:$I,1),
IF('Sales Value'!$B$6="Customer location",SUMIFS(Data!$H:$H,Data!$C:$C,VAL!$E84,Data!$I:$I,1),
IF('Sales Value'!$B$6="Product type",SUMIFS(Data!$H:$H,Data!$F:$F,VAL!$E84,Data!$I:$I,1),
""))))</f>
        <v/>
      </c>
      <c r="G84" s="35" t="str">
        <f>IF($E84="","",
IF('Sales Value'!$B$6="Customer name",SUMIFS(Data!$H:$H,Data!$B:$B,VAL!$E84,Data!$I:$I,53),
IF('Sales Value'!$B$6="Customer location",SUMIFS(Data!$H:$H,Data!$C:$C,VAL!$E84,Data!$I:$I,53),
IF('Sales Value'!$B$6="Product type",SUMIFS(Data!$H:$H,Data!$F:$F,VAL!$E84,Data!$I:$I,53),
""))))</f>
        <v/>
      </c>
      <c r="I84" s="35" t="str">
        <f>IF($E84="","",
IF('Sales Value'!$B$6="Customer name",SUMIFS(Data!$H:$H,Data!$B:$B,VAL!$E84,Data!$I:$I,"&gt;0",Data!$I:$I,"&lt;=4"),
IF('Sales Value'!$B$6="Customer location",SUMIFS(Data!$H:$H,Data!$C:$C,VAL!$E84,Data!$I:$I,"&gt;0",Data!$I:$I,"&lt;=4"),
IF('Sales Value'!$B$6="Product type",SUMIFS(Data!$H:$H,Data!$F:$F,VAL!$E84,Data!$I:$I,"&gt;0",Data!$I:$I,"&lt;=4"),
""))))</f>
        <v/>
      </c>
      <c r="J84" s="35" t="str">
        <f>IF($E84="","",
IF('Sales Value'!$B$6="Customer name",SUMIFS(Data!$H:$H,Data!$B:$B,VAL!$E84,Data!$I:$I,"&gt;52",Data!$I:$I,"&lt;=56"),
IF('Sales Value'!$B$6="Customer location",SUMIFS(Data!$H:$H,Data!$C:$C,VAL!$E84,Data!$I:$I,"&gt;52",Data!$I:$I,"&lt;=56"),
IF('Sales Value'!$B$6="Product type",SUMIFS(Data!$H:$H,Data!$F:$F,VAL!$E84,Data!$I:$I,"&gt;52",Data!$I:$I,"&lt;=56"),
""))))</f>
        <v/>
      </c>
      <c r="L84" s="35" t="str">
        <f>IF($E84="","",
IF('Sales Value'!$B$6="Customer name",SUMIFS(Data!$H:$H,Data!$B:$B,VAL!$E84,Data!$I:$I,"&gt;0",Data!$I:$I,"&lt;=13"),
IF('Sales Value'!$B$6="Customer location",SUMIFS(Data!$H:$H,Data!$C:$C,VAL!$E84,Data!$I:$I,"&gt;0",Data!$I:$I,"&lt;=13"),
IF('Sales Value'!$B$6="Product type",SUMIFS(Data!$H:$H,Data!$F:$F,VAL!$E84,Data!$I:$I,"&gt;0",Data!$I:$I,"&lt;=13"),
""))))</f>
        <v/>
      </c>
      <c r="M84" s="35" t="str">
        <f>IF($E84="","",
IF('Sales Value'!$B$6="Customer name",SUMIFS(Data!$H:$H,Data!$B:$B,VAL!$E84,Data!$I:$I,"&gt;52",Data!$I:$I,"&lt;=65"),
IF('Sales Value'!$B$6="Customer location",SUMIFS(Data!$H:$H,Data!$C:$C,VAL!$E84,Data!$I:$I,"&gt;52",Data!$I:$I,"&lt;=65"),
IF('Sales Value'!$B$6="Product type",SUMIFS(Data!$H:$H,Data!$F:$F,VAL!$E84,Data!$I:$I,"&gt;52",Data!$I:$I,"&lt;=65"),
""))))</f>
        <v/>
      </c>
      <c r="O84" s="35" t="str">
        <f>IF($E84="","",
IF('Sales Value'!$B$6="Customer name",SUMIFS(Data!$H:$H,Data!$B:$B,VAL!$E84,Data!$I:$I,"&gt;0",Data!$I:$I,"&lt;=52"),
IF('Sales Value'!$B$6="Customer location",SUMIFS(Data!$H:$H,Data!$C:$C,VAL!$E84,Data!$I:$I,"&gt;0",Data!$I:$I,"&lt;=52"),
IF('Sales Value'!$B$6="Product type",SUMIFS(Data!$H:$H,Data!$F:$F,VAL!$E84,Data!$I:$I,"&gt;0",Data!$I:$I,"&lt;=52"),
""))))</f>
        <v/>
      </c>
      <c r="P84" s="35" t="str">
        <f>IF($E84="","",
IF('Sales Value'!$B$6="Customer name",SUMIFS(Data!$H:$H,Data!$B:$B,VAL!$E84,Data!$I:$I,"&gt;52",Data!$I:$I,"&lt;=104"),
IF('Sales Value'!$B$6="Customer location",SUMIFS(Data!$H:$H,Data!$C:$C,VAL!$E84,Data!$I:$I,"&gt;52",Data!$I:$I,"&lt;=104"),
IF('Sales Value'!$B$6="Product type",SUMIFS(Data!$H:$H,Data!$F:$F,VAL!$E84,Data!$I:$I,"&gt;52",Data!$I:$I,"&lt;=104"),
""))))</f>
        <v/>
      </c>
    </row>
    <row r="85" spans="1:16" x14ac:dyDescent="0.35">
      <c r="A85" s="8" t="str">
        <f>IFERROR(_xlfn.RANK.EQ(F85,$F$3:$F$150,0)+COUNTIF($F$3:F85,F85)-1,"")</f>
        <v/>
      </c>
      <c r="B85" s="8" t="str">
        <f>IFERROR(_xlfn.RANK.EQ(I85,$I$3:$I$150,0)+COUNTIF($I$3:I85,I85)-1,"")</f>
        <v/>
      </c>
      <c r="C85" s="8" t="str">
        <f>IFERROR(_xlfn.RANK.EQ(L85,$L$3:$L$150,0)+COUNTIF($L$3:L85,L85)-1,"")</f>
        <v/>
      </c>
      <c r="D85" s="8" t="str">
        <f>IFERROR(_xlfn.RANK.EQ(O85,$O$3:$O$150,0)+COUNTIF($O$3:O85,O85)-1,"")</f>
        <v/>
      </c>
      <c r="E85" t="str">
        <f xml:space="preserve">
IF('Pivot fields'!$B84="(blank)","",
IF('Sales Value'!$B$6="Customer Name",IF(NOT(OR('Pivot fields'!$B84="(blank)",'Pivot fields'!$B84="")),'Pivot fields'!$B84,""),
IF('Sales Value'!$B$6="Customer location",IF(NOT(OR('Pivot fields'!$D84="(blank)",'Pivot fields'!$D84="")),'Pivot fields'!$D84,""),
IF('Sales Value'!$B$6="Product type",IF(NOT(OR('Pivot fields'!$F84="(blank)",'Pivot fields'!$F84="")),'Pivot fields'!$F84,""),
""))))</f>
        <v/>
      </c>
      <c r="F85" s="35" t="str">
        <f>IF($E85="","",
IF('Sales Value'!$B$6="Customer name",SUMIFS(Data!$H:$H,Data!$B:$B,VAL!$E85,Data!$I:$I,1),
IF('Sales Value'!$B$6="Customer location",SUMIFS(Data!$H:$H,Data!$C:$C,VAL!$E85,Data!$I:$I,1),
IF('Sales Value'!$B$6="Product type",SUMIFS(Data!$H:$H,Data!$F:$F,VAL!$E85,Data!$I:$I,1),
""))))</f>
        <v/>
      </c>
      <c r="G85" s="35" t="str">
        <f>IF($E85="","",
IF('Sales Value'!$B$6="Customer name",SUMIFS(Data!$H:$H,Data!$B:$B,VAL!$E85,Data!$I:$I,53),
IF('Sales Value'!$B$6="Customer location",SUMIFS(Data!$H:$H,Data!$C:$C,VAL!$E85,Data!$I:$I,53),
IF('Sales Value'!$B$6="Product type",SUMIFS(Data!$H:$H,Data!$F:$F,VAL!$E85,Data!$I:$I,53),
""))))</f>
        <v/>
      </c>
      <c r="I85" s="35" t="str">
        <f>IF($E85="","",
IF('Sales Value'!$B$6="Customer name",SUMIFS(Data!$H:$H,Data!$B:$B,VAL!$E85,Data!$I:$I,"&gt;0",Data!$I:$I,"&lt;=4"),
IF('Sales Value'!$B$6="Customer location",SUMIFS(Data!$H:$H,Data!$C:$C,VAL!$E85,Data!$I:$I,"&gt;0",Data!$I:$I,"&lt;=4"),
IF('Sales Value'!$B$6="Product type",SUMIFS(Data!$H:$H,Data!$F:$F,VAL!$E85,Data!$I:$I,"&gt;0",Data!$I:$I,"&lt;=4"),
""))))</f>
        <v/>
      </c>
      <c r="J85" s="35" t="str">
        <f>IF($E85="","",
IF('Sales Value'!$B$6="Customer name",SUMIFS(Data!$H:$H,Data!$B:$B,VAL!$E85,Data!$I:$I,"&gt;52",Data!$I:$I,"&lt;=56"),
IF('Sales Value'!$B$6="Customer location",SUMIFS(Data!$H:$H,Data!$C:$C,VAL!$E85,Data!$I:$I,"&gt;52",Data!$I:$I,"&lt;=56"),
IF('Sales Value'!$B$6="Product type",SUMIFS(Data!$H:$H,Data!$F:$F,VAL!$E85,Data!$I:$I,"&gt;52",Data!$I:$I,"&lt;=56"),
""))))</f>
        <v/>
      </c>
      <c r="L85" s="35" t="str">
        <f>IF($E85="","",
IF('Sales Value'!$B$6="Customer name",SUMIFS(Data!$H:$H,Data!$B:$B,VAL!$E85,Data!$I:$I,"&gt;0",Data!$I:$I,"&lt;=13"),
IF('Sales Value'!$B$6="Customer location",SUMIFS(Data!$H:$H,Data!$C:$C,VAL!$E85,Data!$I:$I,"&gt;0",Data!$I:$I,"&lt;=13"),
IF('Sales Value'!$B$6="Product type",SUMIFS(Data!$H:$H,Data!$F:$F,VAL!$E85,Data!$I:$I,"&gt;0",Data!$I:$I,"&lt;=13"),
""))))</f>
        <v/>
      </c>
      <c r="M85" s="35" t="str">
        <f>IF($E85="","",
IF('Sales Value'!$B$6="Customer name",SUMIFS(Data!$H:$H,Data!$B:$B,VAL!$E85,Data!$I:$I,"&gt;52",Data!$I:$I,"&lt;=65"),
IF('Sales Value'!$B$6="Customer location",SUMIFS(Data!$H:$H,Data!$C:$C,VAL!$E85,Data!$I:$I,"&gt;52",Data!$I:$I,"&lt;=65"),
IF('Sales Value'!$B$6="Product type",SUMIFS(Data!$H:$H,Data!$F:$F,VAL!$E85,Data!$I:$I,"&gt;52",Data!$I:$I,"&lt;=65"),
""))))</f>
        <v/>
      </c>
      <c r="O85" s="35" t="str">
        <f>IF($E85="","",
IF('Sales Value'!$B$6="Customer name",SUMIFS(Data!$H:$H,Data!$B:$B,VAL!$E85,Data!$I:$I,"&gt;0",Data!$I:$I,"&lt;=52"),
IF('Sales Value'!$B$6="Customer location",SUMIFS(Data!$H:$H,Data!$C:$C,VAL!$E85,Data!$I:$I,"&gt;0",Data!$I:$I,"&lt;=52"),
IF('Sales Value'!$B$6="Product type",SUMIFS(Data!$H:$H,Data!$F:$F,VAL!$E85,Data!$I:$I,"&gt;0",Data!$I:$I,"&lt;=52"),
""))))</f>
        <v/>
      </c>
      <c r="P85" s="35" t="str">
        <f>IF($E85="","",
IF('Sales Value'!$B$6="Customer name",SUMIFS(Data!$H:$H,Data!$B:$B,VAL!$E85,Data!$I:$I,"&gt;52",Data!$I:$I,"&lt;=104"),
IF('Sales Value'!$B$6="Customer location",SUMIFS(Data!$H:$H,Data!$C:$C,VAL!$E85,Data!$I:$I,"&gt;52",Data!$I:$I,"&lt;=104"),
IF('Sales Value'!$B$6="Product type",SUMIFS(Data!$H:$H,Data!$F:$F,VAL!$E85,Data!$I:$I,"&gt;52",Data!$I:$I,"&lt;=104"),
""))))</f>
        <v/>
      </c>
    </row>
    <row r="86" spans="1:16" x14ac:dyDescent="0.35">
      <c r="A86" s="8" t="str">
        <f>IFERROR(_xlfn.RANK.EQ(F86,$F$3:$F$150,0)+COUNTIF($F$3:F86,F86)-1,"")</f>
        <v/>
      </c>
      <c r="B86" s="8" t="str">
        <f>IFERROR(_xlfn.RANK.EQ(I86,$I$3:$I$150,0)+COUNTIF($I$3:I86,I86)-1,"")</f>
        <v/>
      </c>
      <c r="C86" s="8" t="str">
        <f>IFERROR(_xlfn.RANK.EQ(L86,$L$3:$L$150,0)+COUNTIF($L$3:L86,L86)-1,"")</f>
        <v/>
      </c>
      <c r="D86" s="8" t="str">
        <f>IFERROR(_xlfn.RANK.EQ(O86,$O$3:$O$150,0)+COUNTIF($O$3:O86,O86)-1,"")</f>
        <v/>
      </c>
      <c r="E86" t="str">
        <f xml:space="preserve">
IF('Pivot fields'!$B85="(blank)","",
IF('Sales Value'!$B$6="Customer Name",IF(NOT(OR('Pivot fields'!$B85="(blank)",'Pivot fields'!$B85="")),'Pivot fields'!$B85,""),
IF('Sales Value'!$B$6="Customer location",IF(NOT(OR('Pivot fields'!$D85="(blank)",'Pivot fields'!$D85="")),'Pivot fields'!$D85,""),
IF('Sales Value'!$B$6="Product type",IF(NOT(OR('Pivot fields'!$F85="(blank)",'Pivot fields'!$F85="")),'Pivot fields'!$F85,""),
""))))</f>
        <v/>
      </c>
      <c r="F86" s="35" t="str">
        <f>IF($E86="","",
IF('Sales Value'!$B$6="Customer name",SUMIFS(Data!$H:$H,Data!$B:$B,VAL!$E86,Data!$I:$I,1),
IF('Sales Value'!$B$6="Customer location",SUMIFS(Data!$H:$H,Data!$C:$C,VAL!$E86,Data!$I:$I,1),
IF('Sales Value'!$B$6="Product type",SUMIFS(Data!$H:$H,Data!$F:$F,VAL!$E86,Data!$I:$I,1),
""))))</f>
        <v/>
      </c>
      <c r="G86" s="35" t="str">
        <f>IF($E86="","",
IF('Sales Value'!$B$6="Customer name",SUMIFS(Data!$H:$H,Data!$B:$B,VAL!$E86,Data!$I:$I,53),
IF('Sales Value'!$B$6="Customer location",SUMIFS(Data!$H:$H,Data!$C:$C,VAL!$E86,Data!$I:$I,53),
IF('Sales Value'!$B$6="Product type",SUMIFS(Data!$H:$H,Data!$F:$F,VAL!$E86,Data!$I:$I,53),
""))))</f>
        <v/>
      </c>
      <c r="I86" s="35" t="str">
        <f>IF($E86="","",
IF('Sales Value'!$B$6="Customer name",SUMIFS(Data!$H:$H,Data!$B:$B,VAL!$E86,Data!$I:$I,"&gt;0",Data!$I:$I,"&lt;=4"),
IF('Sales Value'!$B$6="Customer location",SUMIFS(Data!$H:$H,Data!$C:$C,VAL!$E86,Data!$I:$I,"&gt;0",Data!$I:$I,"&lt;=4"),
IF('Sales Value'!$B$6="Product type",SUMIFS(Data!$H:$H,Data!$F:$F,VAL!$E86,Data!$I:$I,"&gt;0",Data!$I:$I,"&lt;=4"),
""))))</f>
        <v/>
      </c>
      <c r="J86" s="35" t="str">
        <f>IF($E86="","",
IF('Sales Value'!$B$6="Customer name",SUMIFS(Data!$H:$H,Data!$B:$B,VAL!$E86,Data!$I:$I,"&gt;52",Data!$I:$I,"&lt;=56"),
IF('Sales Value'!$B$6="Customer location",SUMIFS(Data!$H:$H,Data!$C:$C,VAL!$E86,Data!$I:$I,"&gt;52",Data!$I:$I,"&lt;=56"),
IF('Sales Value'!$B$6="Product type",SUMIFS(Data!$H:$H,Data!$F:$F,VAL!$E86,Data!$I:$I,"&gt;52",Data!$I:$I,"&lt;=56"),
""))))</f>
        <v/>
      </c>
      <c r="L86" s="35" t="str">
        <f>IF($E86="","",
IF('Sales Value'!$B$6="Customer name",SUMIFS(Data!$H:$H,Data!$B:$B,VAL!$E86,Data!$I:$I,"&gt;0",Data!$I:$I,"&lt;=13"),
IF('Sales Value'!$B$6="Customer location",SUMIFS(Data!$H:$H,Data!$C:$C,VAL!$E86,Data!$I:$I,"&gt;0",Data!$I:$I,"&lt;=13"),
IF('Sales Value'!$B$6="Product type",SUMIFS(Data!$H:$H,Data!$F:$F,VAL!$E86,Data!$I:$I,"&gt;0",Data!$I:$I,"&lt;=13"),
""))))</f>
        <v/>
      </c>
      <c r="M86" s="35" t="str">
        <f>IF($E86="","",
IF('Sales Value'!$B$6="Customer name",SUMIFS(Data!$H:$H,Data!$B:$B,VAL!$E86,Data!$I:$I,"&gt;52",Data!$I:$I,"&lt;=65"),
IF('Sales Value'!$B$6="Customer location",SUMIFS(Data!$H:$H,Data!$C:$C,VAL!$E86,Data!$I:$I,"&gt;52",Data!$I:$I,"&lt;=65"),
IF('Sales Value'!$B$6="Product type",SUMIFS(Data!$H:$H,Data!$F:$F,VAL!$E86,Data!$I:$I,"&gt;52",Data!$I:$I,"&lt;=65"),
""))))</f>
        <v/>
      </c>
      <c r="O86" s="35" t="str">
        <f>IF($E86="","",
IF('Sales Value'!$B$6="Customer name",SUMIFS(Data!$H:$H,Data!$B:$B,VAL!$E86,Data!$I:$I,"&gt;0",Data!$I:$I,"&lt;=52"),
IF('Sales Value'!$B$6="Customer location",SUMIFS(Data!$H:$H,Data!$C:$C,VAL!$E86,Data!$I:$I,"&gt;0",Data!$I:$I,"&lt;=52"),
IF('Sales Value'!$B$6="Product type",SUMIFS(Data!$H:$H,Data!$F:$F,VAL!$E86,Data!$I:$I,"&gt;0",Data!$I:$I,"&lt;=52"),
""))))</f>
        <v/>
      </c>
      <c r="P86" s="35" t="str">
        <f>IF($E86="","",
IF('Sales Value'!$B$6="Customer name",SUMIFS(Data!$H:$H,Data!$B:$B,VAL!$E86,Data!$I:$I,"&gt;52",Data!$I:$I,"&lt;=104"),
IF('Sales Value'!$B$6="Customer location",SUMIFS(Data!$H:$H,Data!$C:$C,VAL!$E86,Data!$I:$I,"&gt;52",Data!$I:$I,"&lt;=104"),
IF('Sales Value'!$B$6="Product type",SUMIFS(Data!$H:$H,Data!$F:$F,VAL!$E86,Data!$I:$I,"&gt;52",Data!$I:$I,"&lt;=104"),
""))))</f>
        <v/>
      </c>
    </row>
    <row r="87" spans="1:16" x14ac:dyDescent="0.35">
      <c r="A87" s="8" t="str">
        <f>IFERROR(_xlfn.RANK.EQ(F87,$F$3:$F$150,0)+COUNTIF($F$3:F87,F87)-1,"")</f>
        <v/>
      </c>
      <c r="B87" s="8" t="str">
        <f>IFERROR(_xlfn.RANK.EQ(I87,$I$3:$I$150,0)+COUNTIF($I$3:I87,I87)-1,"")</f>
        <v/>
      </c>
      <c r="C87" s="8" t="str">
        <f>IFERROR(_xlfn.RANK.EQ(L87,$L$3:$L$150,0)+COUNTIF($L$3:L87,L87)-1,"")</f>
        <v/>
      </c>
      <c r="D87" s="8" t="str">
        <f>IFERROR(_xlfn.RANK.EQ(O87,$O$3:$O$150,0)+COUNTIF($O$3:O87,O87)-1,"")</f>
        <v/>
      </c>
      <c r="E87" t="str">
        <f xml:space="preserve">
IF('Pivot fields'!$B86="(blank)","",
IF('Sales Value'!$B$6="Customer Name",IF(NOT(OR('Pivot fields'!$B86="(blank)",'Pivot fields'!$B86="")),'Pivot fields'!$B86,""),
IF('Sales Value'!$B$6="Customer location",IF(NOT(OR('Pivot fields'!$D86="(blank)",'Pivot fields'!$D86="")),'Pivot fields'!$D86,""),
IF('Sales Value'!$B$6="Product type",IF(NOT(OR('Pivot fields'!$F86="(blank)",'Pivot fields'!$F86="")),'Pivot fields'!$F86,""),
""))))</f>
        <v/>
      </c>
      <c r="F87" s="35" t="str">
        <f>IF($E87="","",
IF('Sales Value'!$B$6="Customer name",SUMIFS(Data!$H:$H,Data!$B:$B,VAL!$E87,Data!$I:$I,1),
IF('Sales Value'!$B$6="Customer location",SUMIFS(Data!$H:$H,Data!$C:$C,VAL!$E87,Data!$I:$I,1),
IF('Sales Value'!$B$6="Product type",SUMIFS(Data!$H:$H,Data!$F:$F,VAL!$E87,Data!$I:$I,1),
""))))</f>
        <v/>
      </c>
      <c r="G87" s="35" t="str">
        <f>IF($E87="","",
IF('Sales Value'!$B$6="Customer name",SUMIFS(Data!$H:$H,Data!$B:$B,VAL!$E87,Data!$I:$I,53),
IF('Sales Value'!$B$6="Customer location",SUMIFS(Data!$H:$H,Data!$C:$C,VAL!$E87,Data!$I:$I,53),
IF('Sales Value'!$B$6="Product type",SUMIFS(Data!$H:$H,Data!$F:$F,VAL!$E87,Data!$I:$I,53),
""))))</f>
        <v/>
      </c>
      <c r="I87" s="35" t="str">
        <f>IF($E87="","",
IF('Sales Value'!$B$6="Customer name",SUMIFS(Data!$H:$H,Data!$B:$B,VAL!$E87,Data!$I:$I,"&gt;0",Data!$I:$I,"&lt;=4"),
IF('Sales Value'!$B$6="Customer location",SUMIFS(Data!$H:$H,Data!$C:$C,VAL!$E87,Data!$I:$I,"&gt;0",Data!$I:$I,"&lt;=4"),
IF('Sales Value'!$B$6="Product type",SUMIFS(Data!$H:$H,Data!$F:$F,VAL!$E87,Data!$I:$I,"&gt;0",Data!$I:$I,"&lt;=4"),
""))))</f>
        <v/>
      </c>
      <c r="J87" s="35" t="str">
        <f>IF($E87="","",
IF('Sales Value'!$B$6="Customer name",SUMIFS(Data!$H:$H,Data!$B:$B,VAL!$E87,Data!$I:$I,"&gt;52",Data!$I:$I,"&lt;=56"),
IF('Sales Value'!$B$6="Customer location",SUMIFS(Data!$H:$H,Data!$C:$C,VAL!$E87,Data!$I:$I,"&gt;52",Data!$I:$I,"&lt;=56"),
IF('Sales Value'!$B$6="Product type",SUMIFS(Data!$H:$H,Data!$F:$F,VAL!$E87,Data!$I:$I,"&gt;52",Data!$I:$I,"&lt;=56"),
""))))</f>
        <v/>
      </c>
      <c r="L87" s="35" t="str">
        <f>IF($E87="","",
IF('Sales Value'!$B$6="Customer name",SUMIFS(Data!$H:$H,Data!$B:$B,VAL!$E87,Data!$I:$I,"&gt;0",Data!$I:$I,"&lt;=13"),
IF('Sales Value'!$B$6="Customer location",SUMIFS(Data!$H:$H,Data!$C:$C,VAL!$E87,Data!$I:$I,"&gt;0",Data!$I:$I,"&lt;=13"),
IF('Sales Value'!$B$6="Product type",SUMIFS(Data!$H:$H,Data!$F:$F,VAL!$E87,Data!$I:$I,"&gt;0",Data!$I:$I,"&lt;=13"),
""))))</f>
        <v/>
      </c>
      <c r="M87" s="35" t="str">
        <f>IF($E87="","",
IF('Sales Value'!$B$6="Customer name",SUMIFS(Data!$H:$H,Data!$B:$B,VAL!$E87,Data!$I:$I,"&gt;52",Data!$I:$I,"&lt;=65"),
IF('Sales Value'!$B$6="Customer location",SUMIFS(Data!$H:$H,Data!$C:$C,VAL!$E87,Data!$I:$I,"&gt;52",Data!$I:$I,"&lt;=65"),
IF('Sales Value'!$B$6="Product type",SUMIFS(Data!$H:$H,Data!$F:$F,VAL!$E87,Data!$I:$I,"&gt;52",Data!$I:$I,"&lt;=65"),
""))))</f>
        <v/>
      </c>
      <c r="O87" s="35" t="str">
        <f>IF($E87="","",
IF('Sales Value'!$B$6="Customer name",SUMIFS(Data!$H:$H,Data!$B:$B,VAL!$E87,Data!$I:$I,"&gt;0",Data!$I:$I,"&lt;=52"),
IF('Sales Value'!$B$6="Customer location",SUMIFS(Data!$H:$H,Data!$C:$C,VAL!$E87,Data!$I:$I,"&gt;0",Data!$I:$I,"&lt;=52"),
IF('Sales Value'!$B$6="Product type",SUMIFS(Data!$H:$H,Data!$F:$F,VAL!$E87,Data!$I:$I,"&gt;0",Data!$I:$I,"&lt;=52"),
""))))</f>
        <v/>
      </c>
      <c r="P87" s="35" t="str">
        <f>IF($E87="","",
IF('Sales Value'!$B$6="Customer name",SUMIFS(Data!$H:$H,Data!$B:$B,VAL!$E87,Data!$I:$I,"&gt;52",Data!$I:$I,"&lt;=104"),
IF('Sales Value'!$B$6="Customer location",SUMIFS(Data!$H:$H,Data!$C:$C,VAL!$E87,Data!$I:$I,"&gt;52",Data!$I:$I,"&lt;=104"),
IF('Sales Value'!$B$6="Product type",SUMIFS(Data!$H:$H,Data!$F:$F,VAL!$E87,Data!$I:$I,"&gt;52",Data!$I:$I,"&lt;=104"),
""))))</f>
        <v/>
      </c>
    </row>
    <row r="88" spans="1:16" x14ac:dyDescent="0.35">
      <c r="A88" s="8" t="str">
        <f>IFERROR(_xlfn.RANK.EQ(F88,$F$3:$F$150,0)+COUNTIF($F$3:F88,F88)-1,"")</f>
        <v/>
      </c>
      <c r="B88" s="8" t="str">
        <f>IFERROR(_xlfn.RANK.EQ(I88,$I$3:$I$150,0)+COUNTIF($I$3:I88,I88)-1,"")</f>
        <v/>
      </c>
      <c r="C88" s="8" t="str">
        <f>IFERROR(_xlfn.RANK.EQ(L88,$L$3:$L$150,0)+COUNTIF($L$3:L88,L88)-1,"")</f>
        <v/>
      </c>
      <c r="D88" s="8" t="str">
        <f>IFERROR(_xlfn.RANK.EQ(O88,$O$3:$O$150,0)+COUNTIF($O$3:O88,O88)-1,"")</f>
        <v/>
      </c>
      <c r="E88" t="str">
        <f xml:space="preserve">
IF('Pivot fields'!$B87="(blank)","",
IF('Sales Value'!$B$6="Customer Name",IF(NOT(OR('Pivot fields'!$B87="(blank)",'Pivot fields'!$B87="")),'Pivot fields'!$B87,""),
IF('Sales Value'!$B$6="Customer location",IF(NOT(OR('Pivot fields'!$D87="(blank)",'Pivot fields'!$D87="")),'Pivot fields'!$D87,""),
IF('Sales Value'!$B$6="Product type",IF(NOT(OR('Pivot fields'!$F87="(blank)",'Pivot fields'!$F87="")),'Pivot fields'!$F87,""),
""))))</f>
        <v/>
      </c>
      <c r="F88" s="35" t="str">
        <f>IF($E88="","",
IF('Sales Value'!$B$6="Customer name",SUMIFS(Data!$H:$H,Data!$B:$B,VAL!$E88,Data!$I:$I,1),
IF('Sales Value'!$B$6="Customer location",SUMIFS(Data!$H:$H,Data!$C:$C,VAL!$E88,Data!$I:$I,1),
IF('Sales Value'!$B$6="Product type",SUMIFS(Data!$H:$H,Data!$F:$F,VAL!$E88,Data!$I:$I,1),
""))))</f>
        <v/>
      </c>
      <c r="G88" s="35" t="str">
        <f>IF($E88="","",
IF('Sales Value'!$B$6="Customer name",SUMIFS(Data!$H:$H,Data!$B:$B,VAL!$E88,Data!$I:$I,53),
IF('Sales Value'!$B$6="Customer location",SUMIFS(Data!$H:$H,Data!$C:$C,VAL!$E88,Data!$I:$I,53),
IF('Sales Value'!$B$6="Product type",SUMIFS(Data!$H:$H,Data!$F:$F,VAL!$E88,Data!$I:$I,53),
""))))</f>
        <v/>
      </c>
      <c r="I88" s="35" t="str">
        <f>IF($E88="","",
IF('Sales Value'!$B$6="Customer name",SUMIFS(Data!$H:$H,Data!$B:$B,VAL!$E88,Data!$I:$I,"&gt;0",Data!$I:$I,"&lt;=4"),
IF('Sales Value'!$B$6="Customer location",SUMIFS(Data!$H:$H,Data!$C:$C,VAL!$E88,Data!$I:$I,"&gt;0",Data!$I:$I,"&lt;=4"),
IF('Sales Value'!$B$6="Product type",SUMIFS(Data!$H:$H,Data!$F:$F,VAL!$E88,Data!$I:$I,"&gt;0",Data!$I:$I,"&lt;=4"),
""))))</f>
        <v/>
      </c>
      <c r="J88" s="35" t="str">
        <f>IF($E88="","",
IF('Sales Value'!$B$6="Customer name",SUMIFS(Data!$H:$H,Data!$B:$B,VAL!$E88,Data!$I:$I,"&gt;52",Data!$I:$I,"&lt;=56"),
IF('Sales Value'!$B$6="Customer location",SUMIFS(Data!$H:$H,Data!$C:$C,VAL!$E88,Data!$I:$I,"&gt;52",Data!$I:$I,"&lt;=56"),
IF('Sales Value'!$B$6="Product type",SUMIFS(Data!$H:$H,Data!$F:$F,VAL!$E88,Data!$I:$I,"&gt;52",Data!$I:$I,"&lt;=56"),
""))))</f>
        <v/>
      </c>
      <c r="L88" s="35" t="str">
        <f>IF($E88="","",
IF('Sales Value'!$B$6="Customer name",SUMIFS(Data!$H:$H,Data!$B:$B,VAL!$E88,Data!$I:$I,"&gt;0",Data!$I:$I,"&lt;=13"),
IF('Sales Value'!$B$6="Customer location",SUMIFS(Data!$H:$H,Data!$C:$C,VAL!$E88,Data!$I:$I,"&gt;0",Data!$I:$I,"&lt;=13"),
IF('Sales Value'!$B$6="Product type",SUMIFS(Data!$H:$H,Data!$F:$F,VAL!$E88,Data!$I:$I,"&gt;0",Data!$I:$I,"&lt;=13"),
""))))</f>
        <v/>
      </c>
      <c r="M88" s="35" t="str">
        <f>IF($E88="","",
IF('Sales Value'!$B$6="Customer name",SUMIFS(Data!$H:$H,Data!$B:$B,VAL!$E88,Data!$I:$I,"&gt;52",Data!$I:$I,"&lt;=65"),
IF('Sales Value'!$B$6="Customer location",SUMIFS(Data!$H:$H,Data!$C:$C,VAL!$E88,Data!$I:$I,"&gt;52",Data!$I:$I,"&lt;=65"),
IF('Sales Value'!$B$6="Product type",SUMIFS(Data!$H:$H,Data!$F:$F,VAL!$E88,Data!$I:$I,"&gt;52",Data!$I:$I,"&lt;=65"),
""))))</f>
        <v/>
      </c>
      <c r="O88" s="35" t="str">
        <f>IF($E88="","",
IF('Sales Value'!$B$6="Customer name",SUMIFS(Data!$H:$H,Data!$B:$B,VAL!$E88,Data!$I:$I,"&gt;0",Data!$I:$I,"&lt;=52"),
IF('Sales Value'!$B$6="Customer location",SUMIFS(Data!$H:$H,Data!$C:$C,VAL!$E88,Data!$I:$I,"&gt;0",Data!$I:$I,"&lt;=52"),
IF('Sales Value'!$B$6="Product type",SUMIFS(Data!$H:$H,Data!$F:$F,VAL!$E88,Data!$I:$I,"&gt;0",Data!$I:$I,"&lt;=52"),
""))))</f>
        <v/>
      </c>
      <c r="P88" s="35" t="str">
        <f>IF($E88="","",
IF('Sales Value'!$B$6="Customer name",SUMIFS(Data!$H:$H,Data!$B:$B,VAL!$E88,Data!$I:$I,"&gt;52",Data!$I:$I,"&lt;=104"),
IF('Sales Value'!$B$6="Customer location",SUMIFS(Data!$H:$H,Data!$C:$C,VAL!$E88,Data!$I:$I,"&gt;52",Data!$I:$I,"&lt;=104"),
IF('Sales Value'!$B$6="Product type",SUMIFS(Data!$H:$H,Data!$F:$F,VAL!$E88,Data!$I:$I,"&gt;52",Data!$I:$I,"&lt;=104"),
""))))</f>
        <v/>
      </c>
    </row>
    <row r="89" spans="1:16" x14ac:dyDescent="0.35">
      <c r="A89" s="8" t="str">
        <f>IFERROR(_xlfn.RANK.EQ(F89,$F$3:$F$150,0)+COUNTIF($F$3:F89,F89)-1,"")</f>
        <v/>
      </c>
      <c r="B89" s="8" t="str">
        <f>IFERROR(_xlfn.RANK.EQ(I89,$I$3:$I$150,0)+COUNTIF($I$3:I89,I89)-1,"")</f>
        <v/>
      </c>
      <c r="C89" s="8" t="str">
        <f>IFERROR(_xlfn.RANK.EQ(L89,$L$3:$L$150,0)+COUNTIF($L$3:L89,L89)-1,"")</f>
        <v/>
      </c>
      <c r="D89" s="8" t="str">
        <f>IFERROR(_xlfn.RANK.EQ(O89,$O$3:$O$150,0)+COUNTIF($O$3:O89,O89)-1,"")</f>
        <v/>
      </c>
      <c r="E89" t="str">
        <f xml:space="preserve">
IF('Pivot fields'!$B88="(blank)","",
IF('Sales Value'!$B$6="Customer Name",IF(NOT(OR('Pivot fields'!$B88="(blank)",'Pivot fields'!$B88="")),'Pivot fields'!$B88,""),
IF('Sales Value'!$B$6="Customer location",IF(NOT(OR('Pivot fields'!$D88="(blank)",'Pivot fields'!$D88="")),'Pivot fields'!$D88,""),
IF('Sales Value'!$B$6="Product type",IF(NOT(OR('Pivot fields'!$F88="(blank)",'Pivot fields'!$F88="")),'Pivot fields'!$F88,""),
""))))</f>
        <v/>
      </c>
      <c r="F89" s="35" t="str">
        <f>IF($E89="","",
IF('Sales Value'!$B$6="Customer name",SUMIFS(Data!$H:$H,Data!$B:$B,VAL!$E89,Data!$I:$I,1),
IF('Sales Value'!$B$6="Customer location",SUMIFS(Data!$H:$H,Data!$C:$C,VAL!$E89,Data!$I:$I,1),
IF('Sales Value'!$B$6="Product type",SUMIFS(Data!$H:$H,Data!$F:$F,VAL!$E89,Data!$I:$I,1),
""))))</f>
        <v/>
      </c>
      <c r="G89" s="35" t="str">
        <f>IF($E89="","",
IF('Sales Value'!$B$6="Customer name",SUMIFS(Data!$H:$H,Data!$B:$B,VAL!$E89,Data!$I:$I,53),
IF('Sales Value'!$B$6="Customer location",SUMIFS(Data!$H:$H,Data!$C:$C,VAL!$E89,Data!$I:$I,53),
IF('Sales Value'!$B$6="Product type",SUMIFS(Data!$H:$H,Data!$F:$F,VAL!$E89,Data!$I:$I,53),
""))))</f>
        <v/>
      </c>
      <c r="I89" s="35" t="str">
        <f>IF($E89="","",
IF('Sales Value'!$B$6="Customer name",SUMIFS(Data!$H:$H,Data!$B:$B,VAL!$E89,Data!$I:$I,"&gt;0",Data!$I:$I,"&lt;=4"),
IF('Sales Value'!$B$6="Customer location",SUMIFS(Data!$H:$H,Data!$C:$C,VAL!$E89,Data!$I:$I,"&gt;0",Data!$I:$I,"&lt;=4"),
IF('Sales Value'!$B$6="Product type",SUMIFS(Data!$H:$H,Data!$F:$F,VAL!$E89,Data!$I:$I,"&gt;0",Data!$I:$I,"&lt;=4"),
""))))</f>
        <v/>
      </c>
      <c r="J89" s="35" t="str">
        <f>IF($E89="","",
IF('Sales Value'!$B$6="Customer name",SUMIFS(Data!$H:$H,Data!$B:$B,VAL!$E89,Data!$I:$I,"&gt;52",Data!$I:$I,"&lt;=56"),
IF('Sales Value'!$B$6="Customer location",SUMIFS(Data!$H:$H,Data!$C:$C,VAL!$E89,Data!$I:$I,"&gt;52",Data!$I:$I,"&lt;=56"),
IF('Sales Value'!$B$6="Product type",SUMIFS(Data!$H:$H,Data!$F:$F,VAL!$E89,Data!$I:$I,"&gt;52",Data!$I:$I,"&lt;=56"),
""))))</f>
        <v/>
      </c>
      <c r="L89" s="35" t="str">
        <f>IF($E89="","",
IF('Sales Value'!$B$6="Customer name",SUMIFS(Data!$H:$H,Data!$B:$B,VAL!$E89,Data!$I:$I,"&gt;0",Data!$I:$I,"&lt;=13"),
IF('Sales Value'!$B$6="Customer location",SUMIFS(Data!$H:$H,Data!$C:$C,VAL!$E89,Data!$I:$I,"&gt;0",Data!$I:$I,"&lt;=13"),
IF('Sales Value'!$B$6="Product type",SUMIFS(Data!$H:$H,Data!$F:$F,VAL!$E89,Data!$I:$I,"&gt;0",Data!$I:$I,"&lt;=13"),
""))))</f>
        <v/>
      </c>
      <c r="M89" s="35" t="str">
        <f>IF($E89="","",
IF('Sales Value'!$B$6="Customer name",SUMIFS(Data!$H:$H,Data!$B:$B,VAL!$E89,Data!$I:$I,"&gt;52",Data!$I:$I,"&lt;=65"),
IF('Sales Value'!$B$6="Customer location",SUMIFS(Data!$H:$H,Data!$C:$C,VAL!$E89,Data!$I:$I,"&gt;52",Data!$I:$I,"&lt;=65"),
IF('Sales Value'!$B$6="Product type",SUMIFS(Data!$H:$H,Data!$F:$F,VAL!$E89,Data!$I:$I,"&gt;52",Data!$I:$I,"&lt;=65"),
""))))</f>
        <v/>
      </c>
      <c r="O89" s="35" t="str">
        <f>IF($E89="","",
IF('Sales Value'!$B$6="Customer name",SUMIFS(Data!$H:$H,Data!$B:$B,VAL!$E89,Data!$I:$I,"&gt;0",Data!$I:$I,"&lt;=52"),
IF('Sales Value'!$B$6="Customer location",SUMIFS(Data!$H:$H,Data!$C:$C,VAL!$E89,Data!$I:$I,"&gt;0",Data!$I:$I,"&lt;=52"),
IF('Sales Value'!$B$6="Product type",SUMIFS(Data!$H:$H,Data!$F:$F,VAL!$E89,Data!$I:$I,"&gt;0",Data!$I:$I,"&lt;=52"),
""))))</f>
        <v/>
      </c>
      <c r="P89" s="35" t="str">
        <f>IF($E89="","",
IF('Sales Value'!$B$6="Customer name",SUMIFS(Data!$H:$H,Data!$B:$B,VAL!$E89,Data!$I:$I,"&gt;52",Data!$I:$I,"&lt;=104"),
IF('Sales Value'!$B$6="Customer location",SUMIFS(Data!$H:$H,Data!$C:$C,VAL!$E89,Data!$I:$I,"&gt;52",Data!$I:$I,"&lt;=104"),
IF('Sales Value'!$B$6="Product type",SUMIFS(Data!$H:$H,Data!$F:$F,VAL!$E89,Data!$I:$I,"&gt;52",Data!$I:$I,"&lt;=104"),
""))))</f>
        <v/>
      </c>
    </row>
    <row r="90" spans="1:16" x14ac:dyDescent="0.35">
      <c r="A90" s="8" t="str">
        <f>IFERROR(_xlfn.RANK.EQ(F90,$F$3:$F$150,0)+COUNTIF($F$3:F90,F90)-1,"")</f>
        <v/>
      </c>
      <c r="B90" s="8" t="str">
        <f>IFERROR(_xlfn.RANK.EQ(I90,$I$3:$I$150,0)+COUNTIF($I$3:I90,I90)-1,"")</f>
        <v/>
      </c>
      <c r="C90" s="8" t="str">
        <f>IFERROR(_xlfn.RANK.EQ(L90,$L$3:$L$150,0)+COUNTIF($L$3:L90,L90)-1,"")</f>
        <v/>
      </c>
      <c r="D90" s="8" t="str">
        <f>IFERROR(_xlfn.RANK.EQ(O90,$O$3:$O$150,0)+COUNTIF($O$3:O90,O90)-1,"")</f>
        <v/>
      </c>
      <c r="E90" t="str">
        <f xml:space="preserve">
IF('Pivot fields'!$B89="(blank)","",
IF('Sales Value'!$B$6="Customer Name",IF(NOT(OR('Pivot fields'!$B89="(blank)",'Pivot fields'!$B89="")),'Pivot fields'!$B89,""),
IF('Sales Value'!$B$6="Customer location",IF(NOT(OR('Pivot fields'!$D89="(blank)",'Pivot fields'!$D89="")),'Pivot fields'!$D89,""),
IF('Sales Value'!$B$6="Product type",IF(NOT(OR('Pivot fields'!$F89="(blank)",'Pivot fields'!$F89="")),'Pivot fields'!$F89,""),
""))))</f>
        <v/>
      </c>
      <c r="F90" s="35" t="str">
        <f>IF($E90="","",
IF('Sales Value'!$B$6="Customer name",SUMIFS(Data!$H:$H,Data!$B:$B,VAL!$E90,Data!$I:$I,1),
IF('Sales Value'!$B$6="Customer location",SUMIFS(Data!$H:$H,Data!$C:$C,VAL!$E90,Data!$I:$I,1),
IF('Sales Value'!$B$6="Product type",SUMIFS(Data!$H:$H,Data!$F:$F,VAL!$E90,Data!$I:$I,1),
""))))</f>
        <v/>
      </c>
      <c r="G90" s="35" t="str">
        <f>IF($E90="","",
IF('Sales Value'!$B$6="Customer name",SUMIFS(Data!$H:$H,Data!$B:$B,VAL!$E90,Data!$I:$I,53),
IF('Sales Value'!$B$6="Customer location",SUMIFS(Data!$H:$H,Data!$C:$C,VAL!$E90,Data!$I:$I,53),
IF('Sales Value'!$B$6="Product type",SUMIFS(Data!$H:$H,Data!$F:$F,VAL!$E90,Data!$I:$I,53),
""))))</f>
        <v/>
      </c>
      <c r="I90" s="35" t="str">
        <f>IF($E90="","",
IF('Sales Value'!$B$6="Customer name",SUMIFS(Data!$H:$H,Data!$B:$B,VAL!$E90,Data!$I:$I,"&gt;0",Data!$I:$I,"&lt;=4"),
IF('Sales Value'!$B$6="Customer location",SUMIFS(Data!$H:$H,Data!$C:$C,VAL!$E90,Data!$I:$I,"&gt;0",Data!$I:$I,"&lt;=4"),
IF('Sales Value'!$B$6="Product type",SUMIFS(Data!$H:$H,Data!$F:$F,VAL!$E90,Data!$I:$I,"&gt;0",Data!$I:$I,"&lt;=4"),
""))))</f>
        <v/>
      </c>
      <c r="J90" s="35" t="str">
        <f>IF($E90="","",
IF('Sales Value'!$B$6="Customer name",SUMIFS(Data!$H:$H,Data!$B:$B,VAL!$E90,Data!$I:$I,"&gt;52",Data!$I:$I,"&lt;=56"),
IF('Sales Value'!$B$6="Customer location",SUMIFS(Data!$H:$H,Data!$C:$C,VAL!$E90,Data!$I:$I,"&gt;52",Data!$I:$I,"&lt;=56"),
IF('Sales Value'!$B$6="Product type",SUMIFS(Data!$H:$H,Data!$F:$F,VAL!$E90,Data!$I:$I,"&gt;52",Data!$I:$I,"&lt;=56"),
""))))</f>
        <v/>
      </c>
      <c r="L90" s="35" t="str">
        <f>IF($E90="","",
IF('Sales Value'!$B$6="Customer name",SUMIFS(Data!$H:$H,Data!$B:$B,VAL!$E90,Data!$I:$I,"&gt;0",Data!$I:$I,"&lt;=13"),
IF('Sales Value'!$B$6="Customer location",SUMIFS(Data!$H:$H,Data!$C:$C,VAL!$E90,Data!$I:$I,"&gt;0",Data!$I:$I,"&lt;=13"),
IF('Sales Value'!$B$6="Product type",SUMIFS(Data!$H:$H,Data!$F:$F,VAL!$E90,Data!$I:$I,"&gt;0",Data!$I:$I,"&lt;=13"),
""))))</f>
        <v/>
      </c>
      <c r="M90" s="35" t="str">
        <f>IF($E90="","",
IF('Sales Value'!$B$6="Customer name",SUMIFS(Data!$H:$H,Data!$B:$B,VAL!$E90,Data!$I:$I,"&gt;52",Data!$I:$I,"&lt;=65"),
IF('Sales Value'!$B$6="Customer location",SUMIFS(Data!$H:$H,Data!$C:$C,VAL!$E90,Data!$I:$I,"&gt;52",Data!$I:$I,"&lt;=65"),
IF('Sales Value'!$B$6="Product type",SUMIFS(Data!$H:$H,Data!$F:$F,VAL!$E90,Data!$I:$I,"&gt;52",Data!$I:$I,"&lt;=65"),
""))))</f>
        <v/>
      </c>
      <c r="O90" s="35" t="str">
        <f>IF($E90="","",
IF('Sales Value'!$B$6="Customer name",SUMIFS(Data!$H:$H,Data!$B:$B,VAL!$E90,Data!$I:$I,"&gt;0",Data!$I:$I,"&lt;=52"),
IF('Sales Value'!$B$6="Customer location",SUMIFS(Data!$H:$H,Data!$C:$C,VAL!$E90,Data!$I:$I,"&gt;0",Data!$I:$I,"&lt;=52"),
IF('Sales Value'!$B$6="Product type",SUMIFS(Data!$H:$H,Data!$F:$F,VAL!$E90,Data!$I:$I,"&gt;0",Data!$I:$I,"&lt;=52"),
""))))</f>
        <v/>
      </c>
      <c r="P90" s="35" t="str">
        <f>IF($E90="","",
IF('Sales Value'!$B$6="Customer name",SUMIFS(Data!$H:$H,Data!$B:$B,VAL!$E90,Data!$I:$I,"&gt;52",Data!$I:$I,"&lt;=104"),
IF('Sales Value'!$B$6="Customer location",SUMIFS(Data!$H:$H,Data!$C:$C,VAL!$E90,Data!$I:$I,"&gt;52",Data!$I:$I,"&lt;=104"),
IF('Sales Value'!$B$6="Product type",SUMIFS(Data!$H:$H,Data!$F:$F,VAL!$E90,Data!$I:$I,"&gt;52",Data!$I:$I,"&lt;=104"),
""))))</f>
        <v/>
      </c>
    </row>
    <row r="91" spans="1:16" x14ac:dyDescent="0.35">
      <c r="A91" s="8" t="str">
        <f>IFERROR(_xlfn.RANK.EQ(F91,$F$3:$F$150,0)+COUNTIF($F$3:F91,F91)-1,"")</f>
        <v/>
      </c>
      <c r="B91" s="8" t="str">
        <f>IFERROR(_xlfn.RANK.EQ(I91,$I$3:$I$150,0)+COUNTIF($I$3:I91,I91)-1,"")</f>
        <v/>
      </c>
      <c r="C91" s="8" t="str">
        <f>IFERROR(_xlfn.RANK.EQ(L91,$L$3:$L$150,0)+COUNTIF($L$3:L91,L91)-1,"")</f>
        <v/>
      </c>
      <c r="D91" s="8" t="str">
        <f>IFERROR(_xlfn.RANK.EQ(O91,$O$3:$O$150,0)+COUNTIF($O$3:O91,O91)-1,"")</f>
        <v/>
      </c>
      <c r="E91" t="str">
        <f xml:space="preserve">
IF('Pivot fields'!$B90="(blank)","",
IF('Sales Value'!$B$6="Customer Name",IF(NOT(OR('Pivot fields'!$B90="(blank)",'Pivot fields'!$B90="")),'Pivot fields'!$B90,""),
IF('Sales Value'!$B$6="Customer location",IF(NOT(OR('Pivot fields'!$D90="(blank)",'Pivot fields'!$D90="")),'Pivot fields'!$D90,""),
IF('Sales Value'!$B$6="Product type",IF(NOT(OR('Pivot fields'!$F90="(blank)",'Pivot fields'!$F90="")),'Pivot fields'!$F90,""),
""))))</f>
        <v/>
      </c>
      <c r="F91" s="35" t="str">
        <f>IF($E91="","",
IF('Sales Value'!$B$6="Customer name",SUMIFS(Data!$H:$H,Data!$B:$B,VAL!$E91,Data!$I:$I,1),
IF('Sales Value'!$B$6="Customer location",SUMIFS(Data!$H:$H,Data!$C:$C,VAL!$E91,Data!$I:$I,1),
IF('Sales Value'!$B$6="Product type",SUMIFS(Data!$H:$H,Data!$F:$F,VAL!$E91,Data!$I:$I,1),
""))))</f>
        <v/>
      </c>
      <c r="G91" s="35" t="str">
        <f>IF($E91="","",
IF('Sales Value'!$B$6="Customer name",SUMIFS(Data!$H:$H,Data!$B:$B,VAL!$E91,Data!$I:$I,53),
IF('Sales Value'!$B$6="Customer location",SUMIFS(Data!$H:$H,Data!$C:$C,VAL!$E91,Data!$I:$I,53),
IF('Sales Value'!$B$6="Product type",SUMIFS(Data!$H:$H,Data!$F:$F,VAL!$E91,Data!$I:$I,53),
""))))</f>
        <v/>
      </c>
      <c r="I91" s="35" t="str">
        <f>IF($E91="","",
IF('Sales Value'!$B$6="Customer name",SUMIFS(Data!$H:$H,Data!$B:$B,VAL!$E91,Data!$I:$I,"&gt;0",Data!$I:$I,"&lt;=4"),
IF('Sales Value'!$B$6="Customer location",SUMIFS(Data!$H:$H,Data!$C:$C,VAL!$E91,Data!$I:$I,"&gt;0",Data!$I:$I,"&lt;=4"),
IF('Sales Value'!$B$6="Product type",SUMIFS(Data!$H:$H,Data!$F:$F,VAL!$E91,Data!$I:$I,"&gt;0",Data!$I:$I,"&lt;=4"),
""))))</f>
        <v/>
      </c>
      <c r="J91" s="35" t="str">
        <f>IF($E91="","",
IF('Sales Value'!$B$6="Customer name",SUMIFS(Data!$H:$H,Data!$B:$B,VAL!$E91,Data!$I:$I,"&gt;52",Data!$I:$I,"&lt;=56"),
IF('Sales Value'!$B$6="Customer location",SUMIFS(Data!$H:$H,Data!$C:$C,VAL!$E91,Data!$I:$I,"&gt;52",Data!$I:$I,"&lt;=56"),
IF('Sales Value'!$B$6="Product type",SUMIFS(Data!$H:$H,Data!$F:$F,VAL!$E91,Data!$I:$I,"&gt;52",Data!$I:$I,"&lt;=56"),
""))))</f>
        <v/>
      </c>
      <c r="L91" s="35" t="str">
        <f>IF($E91="","",
IF('Sales Value'!$B$6="Customer name",SUMIFS(Data!$H:$H,Data!$B:$B,VAL!$E91,Data!$I:$I,"&gt;0",Data!$I:$I,"&lt;=13"),
IF('Sales Value'!$B$6="Customer location",SUMIFS(Data!$H:$H,Data!$C:$C,VAL!$E91,Data!$I:$I,"&gt;0",Data!$I:$I,"&lt;=13"),
IF('Sales Value'!$B$6="Product type",SUMIFS(Data!$H:$H,Data!$F:$F,VAL!$E91,Data!$I:$I,"&gt;0",Data!$I:$I,"&lt;=13"),
""))))</f>
        <v/>
      </c>
      <c r="M91" s="35" t="str">
        <f>IF($E91="","",
IF('Sales Value'!$B$6="Customer name",SUMIFS(Data!$H:$H,Data!$B:$B,VAL!$E91,Data!$I:$I,"&gt;52",Data!$I:$I,"&lt;=65"),
IF('Sales Value'!$B$6="Customer location",SUMIFS(Data!$H:$H,Data!$C:$C,VAL!$E91,Data!$I:$I,"&gt;52",Data!$I:$I,"&lt;=65"),
IF('Sales Value'!$B$6="Product type",SUMIFS(Data!$H:$H,Data!$F:$F,VAL!$E91,Data!$I:$I,"&gt;52",Data!$I:$I,"&lt;=65"),
""))))</f>
        <v/>
      </c>
      <c r="O91" s="35" t="str">
        <f>IF($E91="","",
IF('Sales Value'!$B$6="Customer name",SUMIFS(Data!$H:$H,Data!$B:$B,VAL!$E91,Data!$I:$I,"&gt;0",Data!$I:$I,"&lt;=52"),
IF('Sales Value'!$B$6="Customer location",SUMIFS(Data!$H:$H,Data!$C:$C,VAL!$E91,Data!$I:$I,"&gt;0",Data!$I:$I,"&lt;=52"),
IF('Sales Value'!$B$6="Product type",SUMIFS(Data!$H:$H,Data!$F:$F,VAL!$E91,Data!$I:$I,"&gt;0",Data!$I:$I,"&lt;=52"),
""))))</f>
        <v/>
      </c>
      <c r="P91" s="35" t="str">
        <f>IF($E91="","",
IF('Sales Value'!$B$6="Customer name",SUMIFS(Data!$H:$H,Data!$B:$B,VAL!$E91,Data!$I:$I,"&gt;52",Data!$I:$I,"&lt;=104"),
IF('Sales Value'!$B$6="Customer location",SUMIFS(Data!$H:$H,Data!$C:$C,VAL!$E91,Data!$I:$I,"&gt;52",Data!$I:$I,"&lt;=104"),
IF('Sales Value'!$B$6="Product type",SUMIFS(Data!$H:$H,Data!$F:$F,VAL!$E91,Data!$I:$I,"&gt;52",Data!$I:$I,"&lt;=104"),
""))))</f>
        <v/>
      </c>
    </row>
    <row r="92" spans="1:16" x14ac:dyDescent="0.35">
      <c r="A92" s="8" t="str">
        <f>IFERROR(_xlfn.RANK.EQ(F92,$F$3:$F$150,0)+COUNTIF($F$3:F92,F92)-1,"")</f>
        <v/>
      </c>
      <c r="B92" s="8" t="str">
        <f>IFERROR(_xlfn.RANK.EQ(I92,$I$3:$I$150,0)+COUNTIF($I$3:I92,I92)-1,"")</f>
        <v/>
      </c>
      <c r="C92" s="8" t="str">
        <f>IFERROR(_xlfn.RANK.EQ(L92,$L$3:$L$150,0)+COUNTIF($L$3:L92,L92)-1,"")</f>
        <v/>
      </c>
      <c r="D92" s="8" t="str">
        <f>IFERROR(_xlfn.RANK.EQ(O92,$O$3:$O$150,0)+COUNTIF($O$3:O92,O92)-1,"")</f>
        <v/>
      </c>
      <c r="E92" t="str">
        <f xml:space="preserve">
IF('Pivot fields'!$B91="(blank)","",
IF('Sales Value'!$B$6="Customer Name",IF(NOT(OR('Pivot fields'!$B91="(blank)",'Pivot fields'!$B91="")),'Pivot fields'!$B91,""),
IF('Sales Value'!$B$6="Customer location",IF(NOT(OR('Pivot fields'!$D91="(blank)",'Pivot fields'!$D91="")),'Pivot fields'!$D91,""),
IF('Sales Value'!$B$6="Product type",IF(NOT(OR('Pivot fields'!$F91="(blank)",'Pivot fields'!$F91="")),'Pivot fields'!$F91,""),
""))))</f>
        <v/>
      </c>
      <c r="F92" s="35" t="str">
        <f>IF($E92="","",
IF('Sales Value'!$B$6="Customer name",SUMIFS(Data!$H:$H,Data!$B:$B,VAL!$E92,Data!$I:$I,1),
IF('Sales Value'!$B$6="Customer location",SUMIFS(Data!$H:$H,Data!$C:$C,VAL!$E92,Data!$I:$I,1),
IF('Sales Value'!$B$6="Product type",SUMIFS(Data!$H:$H,Data!$F:$F,VAL!$E92,Data!$I:$I,1),
""))))</f>
        <v/>
      </c>
      <c r="G92" s="35" t="str">
        <f>IF($E92="","",
IF('Sales Value'!$B$6="Customer name",SUMIFS(Data!$H:$H,Data!$B:$B,VAL!$E92,Data!$I:$I,53),
IF('Sales Value'!$B$6="Customer location",SUMIFS(Data!$H:$H,Data!$C:$C,VAL!$E92,Data!$I:$I,53),
IF('Sales Value'!$B$6="Product type",SUMIFS(Data!$H:$H,Data!$F:$F,VAL!$E92,Data!$I:$I,53),
""))))</f>
        <v/>
      </c>
      <c r="I92" s="35" t="str">
        <f>IF($E92="","",
IF('Sales Value'!$B$6="Customer name",SUMIFS(Data!$H:$H,Data!$B:$B,VAL!$E92,Data!$I:$I,"&gt;0",Data!$I:$I,"&lt;=4"),
IF('Sales Value'!$B$6="Customer location",SUMIFS(Data!$H:$H,Data!$C:$C,VAL!$E92,Data!$I:$I,"&gt;0",Data!$I:$I,"&lt;=4"),
IF('Sales Value'!$B$6="Product type",SUMIFS(Data!$H:$H,Data!$F:$F,VAL!$E92,Data!$I:$I,"&gt;0",Data!$I:$I,"&lt;=4"),
""))))</f>
        <v/>
      </c>
      <c r="J92" s="35" t="str">
        <f>IF($E92="","",
IF('Sales Value'!$B$6="Customer name",SUMIFS(Data!$H:$H,Data!$B:$B,VAL!$E92,Data!$I:$I,"&gt;52",Data!$I:$I,"&lt;=56"),
IF('Sales Value'!$B$6="Customer location",SUMIFS(Data!$H:$H,Data!$C:$C,VAL!$E92,Data!$I:$I,"&gt;52",Data!$I:$I,"&lt;=56"),
IF('Sales Value'!$B$6="Product type",SUMIFS(Data!$H:$H,Data!$F:$F,VAL!$E92,Data!$I:$I,"&gt;52",Data!$I:$I,"&lt;=56"),
""))))</f>
        <v/>
      </c>
      <c r="L92" s="35" t="str">
        <f>IF($E92="","",
IF('Sales Value'!$B$6="Customer name",SUMIFS(Data!$H:$H,Data!$B:$B,VAL!$E92,Data!$I:$I,"&gt;0",Data!$I:$I,"&lt;=13"),
IF('Sales Value'!$B$6="Customer location",SUMIFS(Data!$H:$H,Data!$C:$C,VAL!$E92,Data!$I:$I,"&gt;0",Data!$I:$I,"&lt;=13"),
IF('Sales Value'!$B$6="Product type",SUMIFS(Data!$H:$H,Data!$F:$F,VAL!$E92,Data!$I:$I,"&gt;0",Data!$I:$I,"&lt;=13"),
""))))</f>
        <v/>
      </c>
      <c r="M92" s="35" t="str">
        <f>IF($E92="","",
IF('Sales Value'!$B$6="Customer name",SUMIFS(Data!$H:$H,Data!$B:$B,VAL!$E92,Data!$I:$I,"&gt;52",Data!$I:$I,"&lt;=65"),
IF('Sales Value'!$B$6="Customer location",SUMIFS(Data!$H:$H,Data!$C:$C,VAL!$E92,Data!$I:$I,"&gt;52",Data!$I:$I,"&lt;=65"),
IF('Sales Value'!$B$6="Product type",SUMIFS(Data!$H:$H,Data!$F:$F,VAL!$E92,Data!$I:$I,"&gt;52",Data!$I:$I,"&lt;=65"),
""))))</f>
        <v/>
      </c>
      <c r="O92" s="35" t="str">
        <f>IF($E92="","",
IF('Sales Value'!$B$6="Customer name",SUMIFS(Data!$H:$H,Data!$B:$B,VAL!$E92,Data!$I:$I,"&gt;0",Data!$I:$I,"&lt;=52"),
IF('Sales Value'!$B$6="Customer location",SUMIFS(Data!$H:$H,Data!$C:$C,VAL!$E92,Data!$I:$I,"&gt;0",Data!$I:$I,"&lt;=52"),
IF('Sales Value'!$B$6="Product type",SUMIFS(Data!$H:$H,Data!$F:$F,VAL!$E92,Data!$I:$I,"&gt;0",Data!$I:$I,"&lt;=52"),
""))))</f>
        <v/>
      </c>
      <c r="P92" s="35" t="str">
        <f>IF($E92="","",
IF('Sales Value'!$B$6="Customer name",SUMIFS(Data!$H:$H,Data!$B:$B,VAL!$E92,Data!$I:$I,"&gt;52",Data!$I:$I,"&lt;=104"),
IF('Sales Value'!$B$6="Customer location",SUMIFS(Data!$H:$H,Data!$C:$C,VAL!$E92,Data!$I:$I,"&gt;52",Data!$I:$I,"&lt;=104"),
IF('Sales Value'!$B$6="Product type",SUMIFS(Data!$H:$H,Data!$F:$F,VAL!$E92,Data!$I:$I,"&gt;52",Data!$I:$I,"&lt;=104"),
""))))</f>
        <v/>
      </c>
    </row>
    <row r="93" spans="1:16" x14ac:dyDescent="0.35">
      <c r="A93" s="8" t="str">
        <f>IFERROR(_xlfn.RANK.EQ(F93,$F$3:$F$150,0)+COUNTIF($F$3:F93,F93)-1,"")</f>
        <v/>
      </c>
      <c r="B93" s="8" t="str">
        <f>IFERROR(_xlfn.RANK.EQ(I93,$I$3:$I$150,0)+COUNTIF($I$3:I93,I93)-1,"")</f>
        <v/>
      </c>
      <c r="C93" s="8" t="str">
        <f>IFERROR(_xlfn.RANK.EQ(L93,$L$3:$L$150,0)+COUNTIF($L$3:L93,L93)-1,"")</f>
        <v/>
      </c>
      <c r="D93" s="8" t="str">
        <f>IFERROR(_xlfn.RANK.EQ(O93,$O$3:$O$150,0)+COUNTIF($O$3:O93,O93)-1,"")</f>
        <v/>
      </c>
      <c r="E93" t="str">
        <f xml:space="preserve">
IF('Pivot fields'!$B92="(blank)","",
IF('Sales Value'!$B$6="Customer Name",IF(NOT(OR('Pivot fields'!$B92="(blank)",'Pivot fields'!$B92="")),'Pivot fields'!$B92,""),
IF('Sales Value'!$B$6="Customer location",IF(NOT(OR('Pivot fields'!$D92="(blank)",'Pivot fields'!$D92="")),'Pivot fields'!$D92,""),
IF('Sales Value'!$B$6="Product type",IF(NOT(OR('Pivot fields'!$F92="(blank)",'Pivot fields'!$F92="")),'Pivot fields'!$F92,""),
""))))</f>
        <v/>
      </c>
      <c r="F93" s="35" t="str">
        <f>IF($E93="","",
IF('Sales Value'!$B$6="Customer name",SUMIFS(Data!$H:$H,Data!$B:$B,VAL!$E93,Data!$I:$I,1),
IF('Sales Value'!$B$6="Customer location",SUMIFS(Data!$H:$H,Data!$C:$C,VAL!$E93,Data!$I:$I,1),
IF('Sales Value'!$B$6="Product type",SUMIFS(Data!$H:$H,Data!$F:$F,VAL!$E93,Data!$I:$I,1),
""))))</f>
        <v/>
      </c>
      <c r="G93" s="35" t="str">
        <f>IF($E93="","",
IF('Sales Value'!$B$6="Customer name",SUMIFS(Data!$H:$H,Data!$B:$B,VAL!$E93,Data!$I:$I,53),
IF('Sales Value'!$B$6="Customer location",SUMIFS(Data!$H:$H,Data!$C:$C,VAL!$E93,Data!$I:$I,53),
IF('Sales Value'!$B$6="Product type",SUMIFS(Data!$H:$H,Data!$F:$F,VAL!$E93,Data!$I:$I,53),
""))))</f>
        <v/>
      </c>
      <c r="I93" s="35" t="str">
        <f>IF($E93="","",
IF('Sales Value'!$B$6="Customer name",SUMIFS(Data!$H:$H,Data!$B:$B,VAL!$E93,Data!$I:$I,"&gt;0",Data!$I:$I,"&lt;=4"),
IF('Sales Value'!$B$6="Customer location",SUMIFS(Data!$H:$H,Data!$C:$C,VAL!$E93,Data!$I:$I,"&gt;0",Data!$I:$I,"&lt;=4"),
IF('Sales Value'!$B$6="Product type",SUMIFS(Data!$H:$H,Data!$F:$F,VAL!$E93,Data!$I:$I,"&gt;0",Data!$I:$I,"&lt;=4"),
""))))</f>
        <v/>
      </c>
      <c r="J93" s="35" t="str">
        <f>IF($E93="","",
IF('Sales Value'!$B$6="Customer name",SUMIFS(Data!$H:$H,Data!$B:$B,VAL!$E93,Data!$I:$I,"&gt;52",Data!$I:$I,"&lt;=56"),
IF('Sales Value'!$B$6="Customer location",SUMIFS(Data!$H:$H,Data!$C:$C,VAL!$E93,Data!$I:$I,"&gt;52",Data!$I:$I,"&lt;=56"),
IF('Sales Value'!$B$6="Product type",SUMIFS(Data!$H:$H,Data!$F:$F,VAL!$E93,Data!$I:$I,"&gt;52",Data!$I:$I,"&lt;=56"),
""))))</f>
        <v/>
      </c>
      <c r="L93" s="35" t="str">
        <f>IF($E93="","",
IF('Sales Value'!$B$6="Customer name",SUMIFS(Data!$H:$H,Data!$B:$B,VAL!$E93,Data!$I:$I,"&gt;0",Data!$I:$I,"&lt;=13"),
IF('Sales Value'!$B$6="Customer location",SUMIFS(Data!$H:$H,Data!$C:$C,VAL!$E93,Data!$I:$I,"&gt;0",Data!$I:$I,"&lt;=13"),
IF('Sales Value'!$B$6="Product type",SUMIFS(Data!$H:$H,Data!$F:$F,VAL!$E93,Data!$I:$I,"&gt;0",Data!$I:$I,"&lt;=13"),
""))))</f>
        <v/>
      </c>
      <c r="M93" s="35" t="str">
        <f>IF($E93="","",
IF('Sales Value'!$B$6="Customer name",SUMIFS(Data!$H:$H,Data!$B:$B,VAL!$E93,Data!$I:$I,"&gt;52",Data!$I:$I,"&lt;=65"),
IF('Sales Value'!$B$6="Customer location",SUMIFS(Data!$H:$H,Data!$C:$C,VAL!$E93,Data!$I:$I,"&gt;52",Data!$I:$I,"&lt;=65"),
IF('Sales Value'!$B$6="Product type",SUMIFS(Data!$H:$H,Data!$F:$F,VAL!$E93,Data!$I:$I,"&gt;52",Data!$I:$I,"&lt;=65"),
""))))</f>
        <v/>
      </c>
      <c r="O93" s="35" t="str">
        <f>IF($E93="","",
IF('Sales Value'!$B$6="Customer name",SUMIFS(Data!$H:$H,Data!$B:$B,VAL!$E93,Data!$I:$I,"&gt;0",Data!$I:$I,"&lt;=52"),
IF('Sales Value'!$B$6="Customer location",SUMIFS(Data!$H:$H,Data!$C:$C,VAL!$E93,Data!$I:$I,"&gt;0",Data!$I:$I,"&lt;=52"),
IF('Sales Value'!$B$6="Product type",SUMIFS(Data!$H:$H,Data!$F:$F,VAL!$E93,Data!$I:$I,"&gt;0",Data!$I:$I,"&lt;=52"),
""))))</f>
        <v/>
      </c>
      <c r="P93" s="35" t="str">
        <f>IF($E93="","",
IF('Sales Value'!$B$6="Customer name",SUMIFS(Data!$H:$H,Data!$B:$B,VAL!$E93,Data!$I:$I,"&gt;52",Data!$I:$I,"&lt;=104"),
IF('Sales Value'!$B$6="Customer location",SUMIFS(Data!$H:$H,Data!$C:$C,VAL!$E93,Data!$I:$I,"&gt;52",Data!$I:$I,"&lt;=104"),
IF('Sales Value'!$B$6="Product type",SUMIFS(Data!$H:$H,Data!$F:$F,VAL!$E93,Data!$I:$I,"&gt;52",Data!$I:$I,"&lt;=104"),
""))))</f>
        <v/>
      </c>
    </row>
    <row r="94" spans="1:16" x14ac:dyDescent="0.35">
      <c r="A94" s="8" t="str">
        <f>IFERROR(_xlfn.RANK.EQ(F94,$F$3:$F$150,0)+COUNTIF($F$3:F94,F94)-1,"")</f>
        <v/>
      </c>
      <c r="B94" s="8" t="str">
        <f>IFERROR(_xlfn.RANK.EQ(I94,$I$3:$I$150,0)+COUNTIF($I$3:I94,I94)-1,"")</f>
        <v/>
      </c>
      <c r="C94" s="8" t="str">
        <f>IFERROR(_xlfn.RANK.EQ(L94,$L$3:$L$150,0)+COUNTIF($L$3:L94,L94)-1,"")</f>
        <v/>
      </c>
      <c r="D94" s="8" t="str">
        <f>IFERROR(_xlfn.RANK.EQ(O94,$O$3:$O$150,0)+COUNTIF($O$3:O94,O94)-1,"")</f>
        <v/>
      </c>
      <c r="E94" t="str">
        <f xml:space="preserve">
IF('Pivot fields'!$B93="(blank)","",
IF('Sales Value'!$B$6="Customer Name",IF(NOT(OR('Pivot fields'!$B93="(blank)",'Pivot fields'!$B93="")),'Pivot fields'!$B93,""),
IF('Sales Value'!$B$6="Customer location",IF(NOT(OR('Pivot fields'!$D93="(blank)",'Pivot fields'!$D93="")),'Pivot fields'!$D93,""),
IF('Sales Value'!$B$6="Product type",IF(NOT(OR('Pivot fields'!$F93="(blank)",'Pivot fields'!$F93="")),'Pivot fields'!$F93,""),
""))))</f>
        <v/>
      </c>
      <c r="F94" s="35" t="str">
        <f>IF($E94="","",
IF('Sales Value'!$B$6="Customer name",SUMIFS(Data!$H:$H,Data!$B:$B,VAL!$E94,Data!$I:$I,1),
IF('Sales Value'!$B$6="Customer location",SUMIFS(Data!$H:$H,Data!$C:$C,VAL!$E94,Data!$I:$I,1),
IF('Sales Value'!$B$6="Product type",SUMIFS(Data!$H:$H,Data!$F:$F,VAL!$E94,Data!$I:$I,1),
""))))</f>
        <v/>
      </c>
      <c r="G94" s="35" t="str">
        <f>IF($E94="","",
IF('Sales Value'!$B$6="Customer name",SUMIFS(Data!$H:$H,Data!$B:$B,VAL!$E94,Data!$I:$I,53),
IF('Sales Value'!$B$6="Customer location",SUMIFS(Data!$H:$H,Data!$C:$C,VAL!$E94,Data!$I:$I,53),
IF('Sales Value'!$B$6="Product type",SUMIFS(Data!$H:$H,Data!$F:$F,VAL!$E94,Data!$I:$I,53),
""))))</f>
        <v/>
      </c>
      <c r="I94" s="35" t="str">
        <f>IF($E94="","",
IF('Sales Value'!$B$6="Customer name",SUMIFS(Data!$H:$H,Data!$B:$B,VAL!$E94,Data!$I:$I,"&gt;0",Data!$I:$I,"&lt;=4"),
IF('Sales Value'!$B$6="Customer location",SUMIFS(Data!$H:$H,Data!$C:$C,VAL!$E94,Data!$I:$I,"&gt;0",Data!$I:$I,"&lt;=4"),
IF('Sales Value'!$B$6="Product type",SUMIFS(Data!$H:$H,Data!$F:$F,VAL!$E94,Data!$I:$I,"&gt;0",Data!$I:$I,"&lt;=4"),
""))))</f>
        <v/>
      </c>
      <c r="J94" s="35" t="str">
        <f>IF($E94="","",
IF('Sales Value'!$B$6="Customer name",SUMIFS(Data!$H:$H,Data!$B:$B,VAL!$E94,Data!$I:$I,"&gt;52",Data!$I:$I,"&lt;=56"),
IF('Sales Value'!$B$6="Customer location",SUMIFS(Data!$H:$H,Data!$C:$C,VAL!$E94,Data!$I:$I,"&gt;52",Data!$I:$I,"&lt;=56"),
IF('Sales Value'!$B$6="Product type",SUMIFS(Data!$H:$H,Data!$F:$F,VAL!$E94,Data!$I:$I,"&gt;52",Data!$I:$I,"&lt;=56"),
""))))</f>
        <v/>
      </c>
      <c r="L94" s="35" t="str">
        <f>IF($E94="","",
IF('Sales Value'!$B$6="Customer name",SUMIFS(Data!$H:$H,Data!$B:$B,VAL!$E94,Data!$I:$I,"&gt;0",Data!$I:$I,"&lt;=13"),
IF('Sales Value'!$B$6="Customer location",SUMIFS(Data!$H:$H,Data!$C:$C,VAL!$E94,Data!$I:$I,"&gt;0",Data!$I:$I,"&lt;=13"),
IF('Sales Value'!$B$6="Product type",SUMIFS(Data!$H:$H,Data!$F:$F,VAL!$E94,Data!$I:$I,"&gt;0",Data!$I:$I,"&lt;=13"),
""))))</f>
        <v/>
      </c>
      <c r="M94" s="35" t="str">
        <f>IF($E94="","",
IF('Sales Value'!$B$6="Customer name",SUMIFS(Data!$H:$H,Data!$B:$B,VAL!$E94,Data!$I:$I,"&gt;52",Data!$I:$I,"&lt;=65"),
IF('Sales Value'!$B$6="Customer location",SUMIFS(Data!$H:$H,Data!$C:$C,VAL!$E94,Data!$I:$I,"&gt;52",Data!$I:$I,"&lt;=65"),
IF('Sales Value'!$B$6="Product type",SUMIFS(Data!$H:$H,Data!$F:$F,VAL!$E94,Data!$I:$I,"&gt;52",Data!$I:$I,"&lt;=65"),
""))))</f>
        <v/>
      </c>
      <c r="O94" s="35" t="str">
        <f>IF($E94="","",
IF('Sales Value'!$B$6="Customer name",SUMIFS(Data!$H:$H,Data!$B:$B,VAL!$E94,Data!$I:$I,"&gt;0",Data!$I:$I,"&lt;=52"),
IF('Sales Value'!$B$6="Customer location",SUMIFS(Data!$H:$H,Data!$C:$C,VAL!$E94,Data!$I:$I,"&gt;0",Data!$I:$I,"&lt;=52"),
IF('Sales Value'!$B$6="Product type",SUMIFS(Data!$H:$H,Data!$F:$F,VAL!$E94,Data!$I:$I,"&gt;0",Data!$I:$I,"&lt;=52"),
""))))</f>
        <v/>
      </c>
      <c r="P94" s="35" t="str">
        <f>IF($E94="","",
IF('Sales Value'!$B$6="Customer name",SUMIFS(Data!$H:$H,Data!$B:$B,VAL!$E94,Data!$I:$I,"&gt;52",Data!$I:$I,"&lt;=104"),
IF('Sales Value'!$B$6="Customer location",SUMIFS(Data!$H:$H,Data!$C:$C,VAL!$E94,Data!$I:$I,"&gt;52",Data!$I:$I,"&lt;=104"),
IF('Sales Value'!$B$6="Product type",SUMIFS(Data!$H:$H,Data!$F:$F,VAL!$E94,Data!$I:$I,"&gt;52",Data!$I:$I,"&lt;=104"),
""))))</f>
        <v/>
      </c>
    </row>
    <row r="95" spans="1:16" x14ac:dyDescent="0.35">
      <c r="A95" s="8" t="str">
        <f>IFERROR(_xlfn.RANK.EQ(F95,$F$3:$F$150,0)+COUNTIF($F$3:F95,F95)-1,"")</f>
        <v/>
      </c>
      <c r="B95" s="8" t="str">
        <f>IFERROR(_xlfn.RANK.EQ(I95,$I$3:$I$150,0)+COUNTIF($I$3:I95,I95)-1,"")</f>
        <v/>
      </c>
      <c r="C95" s="8" t="str">
        <f>IFERROR(_xlfn.RANK.EQ(L95,$L$3:$L$150,0)+COUNTIF($L$3:L95,L95)-1,"")</f>
        <v/>
      </c>
      <c r="D95" s="8" t="str">
        <f>IFERROR(_xlfn.RANK.EQ(O95,$O$3:$O$150,0)+COUNTIF($O$3:O95,O95)-1,"")</f>
        <v/>
      </c>
      <c r="E95" t="str">
        <f xml:space="preserve">
IF('Pivot fields'!$B94="(blank)","",
IF('Sales Value'!$B$6="Customer Name",IF(NOT(OR('Pivot fields'!$B94="(blank)",'Pivot fields'!$B94="")),'Pivot fields'!$B94,""),
IF('Sales Value'!$B$6="Customer location",IF(NOT(OR('Pivot fields'!$D94="(blank)",'Pivot fields'!$D94="")),'Pivot fields'!$D94,""),
IF('Sales Value'!$B$6="Product type",IF(NOT(OR('Pivot fields'!$F94="(blank)",'Pivot fields'!$F94="")),'Pivot fields'!$F94,""),
""))))</f>
        <v/>
      </c>
      <c r="F95" s="35" t="str">
        <f>IF($E95="","",
IF('Sales Value'!$B$6="Customer name",SUMIFS(Data!$H:$H,Data!$B:$B,VAL!$E95,Data!$I:$I,1),
IF('Sales Value'!$B$6="Customer location",SUMIFS(Data!$H:$H,Data!$C:$C,VAL!$E95,Data!$I:$I,1),
IF('Sales Value'!$B$6="Product type",SUMIFS(Data!$H:$H,Data!$F:$F,VAL!$E95,Data!$I:$I,1),
""))))</f>
        <v/>
      </c>
      <c r="G95" s="35" t="str">
        <f>IF($E95="","",
IF('Sales Value'!$B$6="Customer name",SUMIFS(Data!$H:$H,Data!$B:$B,VAL!$E95,Data!$I:$I,53),
IF('Sales Value'!$B$6="Customer location",SUMIFS(Data!$H:$H,Data!$C:$C,VAL!$E95,Data!$I:$I,53),
IF('Sales Value'!$B$6="Product type",SUMIFS(Data!$H:$H,Data!$F:$F,VAL!$E95,Data!$I:$I,53),
""))))</f>
        <v/>
      </c>
      <c r="I95" s="35" t="str">
        <f>IF($E95="","",
IF('Sales Value'!$B$6="Customer name",SUMIFS(Data!$H:$H,Data!$B:$B,VAL!$E95,Data!$I:$I,"&gt;0",Data!$I:$I,"&lt;=4"),
IF('Sales Value'!$B$6="Customer location",SUMIFS(Data!$H:$H,Data!$C:$C,VAL!$E95,Data!$I:$I,"&gt;0",Data!$I:$I,"&lt;=4"),
IF('Sales Value'!$B$6="Product type",SUMIFS(Data!$H:$H,Data!$F:$F,VAL!$E95,Data!$I:$I,"&gt;0",Data!$I:$I,"&lt;=4"),
""))))</f>
        <v/>
      </c>
      <c r="J95" s="35" t="str">
        <f>IF($E95="","",
IF('Sales Value'!$B$6="Customer name",SUMIFS(Data!$H:$H,Data!$B:$B,VAL!$E95,Data!$I:$I,"&gt;52",Data!$I:$I,"&lt;=56"),
IF('Sales Value'!$B$6="Customer location",SUMIFS(Data!$H:$H,Data!$C:$C,VAL!$E95,Data!$I:$I,"&gt;52",Data!$I:$I,"&lt;=56"),
IF('Sales Value'!$B$6="Product type",SUMIFS(Data!$H:$H,Data!$F:$F,VAL!$E95,Data!$I:$I,"&gt;52",Data!$I:$I,"&lt;=56"),
""))))</f>
        <v/>
      </c>
      <c r="L95" s="35" t="str">
        <f>IF($E95="","",
IF('Sales Value'!$B$6="Customer name",SUMIFS(Data!$H:$H,Data!$B:$B,VAL!$E95,Data!$I:$I,"&gt;0",Data!$I:$I,"&lt;=13"),
IF('Sales Value'!$B$6="Customer location",SUMIFS(Data!$H:$H,Data!$C:$C,VAL!$E95,Data!$I:$I,"&gt;0",Data!$I:$I,"&lt;=13"),
IF('Sales Value'!$B$6="Product type",SUMIFS(Data!$H:$H,Data!$F:$F,VAL!$E95,Data!$I:$I,"&gt;0",Data!$I:$I,"&lt;=13"),
""))))</f>
        <v/>
      </c>
      <c r="M95" s="35" t="str">
        <f>IF($E95="","",
IF('Sales Value'!$B$6="Customer name",SUMIFS(Data!$H:$H,Data!$B:$B,VAL!$E95,Data!$I:$I,"&gt;52",Data!$I:$I,"&lt;=65"),
IF('Sales Value'!$B$6="Customer location",SUMIFS(Data!$H:$H,Data!$C:$C,VAL!$E95,Data!$I:$I,"&gt;52",Data!$I:$I,"&lt;=65"),
IF('Sales Value'!$B$6="Product type",SUMIFS(Data!$H:$H,Data!$F:$F,VAL!$E95,Data!$I:$I,"&gt;52",Data!$I:$I,"&lt;=65"),
""))))</f>
        <v/>
      </c>
      <c r="O95" s="35" t="str">
        <f>IF($E95="","",
IF('Sales Value'!$B$6="Customer name",SUMIFS(Data!$H:$H,Data!$B:$B,VAL!$E95,Data!$I:$I,"&gt;0",Data!$I:$I,"&lt;=52"),
IF('Sales Value'!$B$6="Customer location",SUMIFS(Data!$H:$H,Data!$C:$C,VAL!$E95,Data!$I:$I,"&gt;0",Data!$I:$I,"&lt;=52"),
IF('Sales Value'!$B$6="Product type",SUMIFS(Data!$H:$H,Data!$F:$F,VAL!$E95,Data!$I:$I,"&gt;0",Data!$I:$I,"&lt;=52"),
""))))</f>
        <v/>
      </c>
      <c r="P95" s="35" t="str">
        <f>IF($E95="","",
IF('Sales Value'!$B$6="Customer name",SUMIFS(Data!$H:$H,Data!$B:$B,VAL!$E95,Data!$I:$I,"&gt;52",Data!$I:$I,"&lt;=104"),
IF('Sales Value'!$B$6="Customer location",SUMIFS(Data!$H:$H,Data!$C:$C,VAL!$E95,Data!$I:$I,"&gt;52",Data!$I:$I,"&lt;=104"),
IF('Sales Value'!$B$6="Product type",SUMIFS(Data!$H:$H,Data!$F:$F,VAL!$E95,Data!$I:$I,"&gt;52",Data!$I:$I,"&lt;=104"),
""))))</f>
        <v/>
      </c>
    </row>
    <row r="96" spans="1:16" x14ac:dyDescent="0.35">
      <c r="A96" s="8" t="str">
        <f>IFERROR(_xlfn.RANK.EQ(F96,$F$3:$F$150,0)+COUNTIF($F$3:F96,F96)-1,"")</f>
        <v/>
      </c>
      <c r="B96" s="8" t="str">
        <f>IFERROR(_xlfn.RANK.EQ(I96,$I$3:$I$150,0)+COUNTIF($I$3:I96,I96)-1,"")</f>
        <v/>
      </c>
      <c r="C96" s="8" t="str">
        <f>IFERROR(_xlfn.RANK.EQ(L96,$L$3:$L$150,0)+COUNTIF($L$3:L96,L96)-1,"")</f>
        <v/>
      </c>
      <c r="D96" s="8" t="str">
        <f>IFERROR(_xlfn.RANK.EQ(O96,$O$3:$O$150,0)+COUNTIF($O$3:O96,O96)-1,"")</f>
        <v/>
      </c>
      <c r="E96" t="str">
        <f xml:space="preserve">
IF('Pivot fields'!$B95="(blank)","",
IF('Sales Value'!$B$6="Customer Name",IF(NOT(OR('Pivot fields'!$B95="(blank)",'Pivot fields'!$B95="")),'Pivot fields'!$B95,""),
IF('Sales Value'!$B$6="Customer location",IF(NOT(OR('Pivot fields'!$D95="(blank)",'Pivot fields'!$D95="")),'Pivot fields'!$D95,""),
IF('Sales Value'!$B$6="Product type",IF(NOT(OR('Pivot fields'!$F95="(blank)",'Pivot fields'!$F95="")),'Pivot fields'!$F95,""),
""))))</f>
        <v/>
      </c>
      <c r="F96" s="35" t="str">
        <f>IF($E96="","",
IF('Sales Value'!$B$6="Customer name",SUMIFS(Data!$H:$H,Data!$B:$B,VAL!$E96,Data!$I:$I,1),
IF('Sales Value'!$B$6="Customer location",SUMIFS(Data!$H:$H,Data!$C:$C,VAL!$E96,Data!$I:$I,1),
IF('Sales Value'!$B$6="Product type",SUMIFS(Data!$H:$H,Data!$F:$F,VAL!$E96,Data!$I:$I,1),
""))))</f>
        <v/>
      </c>
      <c r="G96" s="35" t="str">
        <f>IF($E96="","",
IF('Sales Value'!$B$6="Customer name",SUMIFS(Data!$H:$H,Data!$B:$B,VAL!$E96,Data!$I:$I,53),
IF('Sales Value'!$B$6="Customer location",SUMIFS(Data!$H:$H,Data!$C:$C,VAL!$E96,Data!$I:$I,53),
IF('Sales Value'!$B$6="Product type",SUMIFS(Data!$H:$H,Data!$F:$F,VAL!$E96,Data!$I:$I,53),
""))))</f>
        <v/>
      </c>
      <c r="I96" s="35" t="str">
        <f>IF($E96="","",
IF('Sales Value'!$B$6="Customer name",SUMIFS(Data!$H:$H,Data!$B:$B,VAL!$E96,Data!$I:$I,"&gt;0",Data!$I:$I,"&lt;=4"),
IF('Sales Value'!$B$6="Customer location",SUMIFS(Data!$H:$H,Data!$C:$C,VAL!$E96,Data!$I:$I,"&gt;0",Data!$I:$I,"&lt;=4"),
IF('Sales Value'!$B$6="Product type",SUMIFS(Data!$H:$H,Data!$F:$F,VAL!$E96,Data!$I:$I,"&gt;0",Data!$I:$I,"&lt;=4"),
""))))</f>
        <v/>
      </c>
      <c r="J96" s="35" t="str">
        <f>IF($E96="","",
IF('Sales Value'!$B$6="Customer name",SUMIFS(Data!$H:$H,Data!$B:$B,VAL!$E96,Data!$I:$I,"&gt;52",Data!$I:$I,"&lt;=56"),
IF('Sales Value'!$B$6="Customer location",SUMIFS(Data!$H:$H,Data!$C:$C,VAL!$E96,Data!$I:$I,"&gt;52",Data!$I:$I,"&lt;=56"),
IF('Sales Value'!$B$6="Product type",SUMIFS(Data!$H:$H,Data!$F:$F,VAL!$E96,Data!$I:$I,"&gt;52",Data!$I:$I,"&lt;=56"),
""))))</f>
        <v/>
      </c>
      <c r="L96" s="35" t="str">
        <f>IF($E96="","",
IF('Sales Value'!$B$6="Customer name",SUMIFS(Data!$H:$H,Data!$B:$B,VAL!$E96,Data!$I:$I,"&gt;0",Data!$I:$I,"&lt;=13"),
IF('Sales Value'!$B$6="Customer location",SUMIFS(Data!$H:$H,Data!$C:$C,VAL!$E96,Data!$I:$I,"&gt;0",Data!$I:$I,"&lt;=13"),
IF('Sales Value'!$B$6="Product type",SUMIFS(Data!$H:$H,Data!$F:$F,VAL!$E96,Data!$I:$I,"&gt;0",Data!$I:$I,"&lt;=13"),
""))))</f>
        <v/>
      </c>
      <c r="M96" s="35" t="str">
        <f>IF($E96="","",
IF('Sales Value'!$B$6="Customer name",SUMIFS(Data!$H:$H,Data!$B:$B,VAL!$E96,Data!$I:$I,"&gt;52",Data!$I:$I,"&lt;=65"),
IF('Sales Value'!$B$6="Customer location",SUMIFS(Data!$H:$H,Data!$C:$C,VAL!$E96,Data!$I:$I,"&gt;52",Data!$I:$I,"&lt;=65"),
IF('Sales Value'!$B$6="Product type",SUMIFS(Data!$H:$H,Data!$F:$F,VAL!$E96,Data!$I:$I,"&gt;52",Data!$I:$I,"&lt;=65"),
""))))</f>
        <v/>
      </c>
      <c r="O96" s="35" t="str">
        <f>IF($E96="","",
IF('Sales Value'!$B$6="Customer name",SUMIFS(Data!$H:$H,Data!$B:$B,VAL!$E96,Data!$I:$I,"&gt;0",Data!$I:$I,"&lt;=52"),
IF('Sales Value'!$B$6="Customer location",SUMIFS(Data!$H:$H,Data!$C:$C,VAL!$E96,Data!$I:$I,"&gt;0",Data!$I:$I,"&lt;=52"),
IF('Sales Value'!$B$6="Product type",SUMIFS(Data!$H:$H,Data!$F:$F,VAL!$E96,Data!$I:$I,"&gt;0",Data!$I:$I,"&lt;=52"),
""))))</f>
        <v/>
      </c>
      <c r="P96" s="35" t="str">
        <f>IF($E96="","",
IF('Sales Value'!$B$6="Customer name",SUMIFS(Data!$H:$H,Data!$B:$B,VAL!$E96,Data!$I:$I,"&gt;52",Data!$I:$I,"&lt;=104"),
IF('Sales Value'!$B$6="Customer location",SUMIFS(Data!$H:$H,Data!$C:$C,VAL!$E96,Data!$I:$I,"&gt;52",Data!$I:$I,"&lt;=104"),
IF('Sales Value'!$B$6="Product type",SUMIFS(Data!$H:$H,Data!$F:$F,VAL!$E96,Data!$I:$I,"&gt;52",Data!$I:$I,"&lt;=104"),
""))))</f>
        <v/>
      </c>
    </row>
    <row r="97" spans="1:16" x14ac:dyDescent="0.35">
      <c r="A97" s="8" t="str">
        <f>IFERROR(_xlfn.RANK.EQ(F97,$F$3:$F$150,0)+COUNTIF($F$3:F97,F97)-1,"")</f>
        <v/>
      </c>
      <c r="B97" s="8" t="str">
        <f>IFERROR(_xlfn.RANK.EQ(I97,$I$3:$I$150,0)+COUNTIF($I$3:I97,I97)-1,"")</f>
        <v/>
      </c>
      <c r="C97" s="8" t="str">
        <f>IFERROR(_xlfn.RANK.EQ(L97,$L$3:$L$150,0)+COUNTIF($L$3:L97,L97)-1,"")</f>
        <v/>
      </c>
      <c r="D97" s="8" t="str">
        <f>IFERROR(_xlfn.RANK.EQ(O97,$O$3:$O$150,0)+COUNTIF($O$3:O97,O97)-1,"")</f>
        <v/>
      </c>
      <c r="E97" t="str">
        <f xml:space="preserve">
IF('Pivot fields'!$B96="(blank)","",
IF('Sales Value'!$B$6="Customer Name",IF(NOT(OR('Pivot fields'!$B96="(blank)",'Pivot fields'!$B96="")),'Pivot fields'!$B96,""),
IF('Sales Value'!$B$6="Customer location",IF(NOT(OR('Pivot fields'!$D96="(blank)",'Pivot fields'!$D96="")),'Pivot fields'!$D96,""),
IF('Sales Value'!$B$6="Product type",IF(NOT(OR('Pivot fields'!$F96="(blank)",'Pivot fields'!$F96="")),'Pivot fields'!$F96,""),
""))))</f>
        <v/>
      </c>
      <c r="F97" s="35" t="str">
        <f>IF($E97="","",
IF('Sales Value'!$B$6="Customer name",SUMIFS(Data!$H:$H,Data!$B:$B,VAL!$E97,Data!$I:$I,1),
IF('Sales Value'!$B$6="Customer location",SUMIFS(Data!$H:$H,Data!$C:$C,VAL!$E97,Data!$I:$I,1),
IF('Sales Value'!$B$6="Product type",SUMIFS(Data!$H:$H,Data!$F:$F,VAL!$E97,Data!$I:$I,1),
""))))</f>
        <v/>
      </c>
      <c r="G97" s="35" t="str">
        <f>IF($E97="","",
IF('Sales Value'!$B$6="Customer name",SUMIFS(Data!$H:$H,Data!$B:$B,VAL!$E97,Data!$I:$I,53),
IF('Sales Value'!$B$6="Customer location",SUMIFS(Data!$H:$H,Data!$C:$C,VAL!$E97,Data!$I:$I,53),
IF('Sales Value'!$B$6="Product type",SUMIFS(Data!$H:$H,Data!$F:$F,VAL!$E97,Data!$I:$I,53),
""))))</f>
        <v/>
      </c>
      <c r="I97" s="35" t="str">
        <f>IF($E97="","",
IF('Sales Value'!$B$6="Customer name",SUMIFS(Data!$H:$H,Data!$B:$B,VAL!$E97,Data!$I:$I,"&gt;0",Data!$I:$I,"&lt;=4"),
IF('Sales Value'!$B$6="Customer location",SUMIFS(Data!$H:$H,Data!$C:$C,VAL!$E97,Data!$I:$I,"&gt;0",Data!$I:$I,"&lt;=4"),
IF('Sales Value'!$B$6="Product type",SUMIFS(Data!$H:$H,Data!$F:$F,VAL!$E97,Data!$I:$I,"&gt;0",Data!$I:$I,"&lt;=4"),
""))))</f>
        <v/>
      </c>
      <c r="J97" s="35" t="str">
        <f>IF($E97="","",
IF('Sales Value'!$B$6="Customer name",SUMIFS(Data!$H:$H,Data!$B:$B,VAL!$E97,Data!$I:$I,"&gt;52",Data!$I:$I,"&lt;=56"),
IF('Sales Value'!$B$6="Customer location",SUMIFS(Data!$H:$H,Data!$C:$C,VAL!$E97,Data!$I:$I,"&gt;52",Data!$I:$I,"&lt;=56"),
IF('Sales Value'!$B$6="Product type",SUMIFS(Data!$H:$H,Data!$F:$F,VAL!$E97,Data!$I:$I,"&gt;52",Data!$I:$I,"&lt;=56"),
""))))</f>
        <v/>
      </c>
      <c r="L97" s="35" t="str">
        <f>IF($E97="","",
IF('Sales Value'!$B$6="Customer name",SUMIFS(Data!$H:$H,Data!$B:$B,VAL!$E97,Data!$I:$I,"&gt;0",Data!$I:$I,"&lt;=13"),
IF('Sales Value'!$B$6="Customer location",SUMIFS(Data!$H:$H,Data!$C:$C,VAL!$E97,Data!$I:$I,"&gt;0",Data!$I:$I,"&lt;=13"),
IF('Sales Value'!$B$6="Product type",SUMIFS(Data!$H:$H,Data!$F:$F,VAL!$E97,Data!$I:$I,"&gt;0",Data!$I:$I,"&lt;=13"),
""))))</f>
        <v/>
      </c>
      <c r="M97" s="35" t="str">
        <f>IF($E97="","",
IF('Sales Value'!$B$6="Customer name",SUMIFS(Data!$H:$H,Data!$B:$B,VAL!$E97,Data!$I:$I,"&gt;52",Data!$I:$I,"&lt;=65"),
IF('Sales Value'!$B$6="Customer location",SUMIFS(Data!$H:$H,Data!$C:$C,VAL!$E97,Data!$I:$I,"&gt;52",Data!$I:$I,"&lt;=65"),
IF('Sales Value'!$B$6="Product type",SUMIFS(Data!$H:$H,Data!$F:$F,VAL!$E97,Data!$I:$I,"&gt;52",Data!$I:$I,"&lt;=65"),
""))))</f>
        <v/>
      </c>
      <c r="O97" s="35" t="str">
        <f>IF($E97="","",
IF('Sales Value'!$B$6="Customer name",SUMIFS(Data!$H:$H,Data!$B:$B,VAL!$E97,Data!$I:$I,"&gt;0",Data!$I:$I,"&lt;=52"),
IF('Sales Value'!$B$6="Customer location",SUMIFS(Data!$H:$H,Data!$C:$C,VAL!$E97,Data!$I:$I,"&gt;0",Data!$I:$I,"&lt;=52"),
IF('Sales Value'!$B$6="Product type",SUMIFS(Data!$H:$H,Data!$F:$F,VAL!$E97,Data!$I:$I,"&gt;0",Data!$I:$I,"&lt;=52"),
""))))</f>
        <v/>
      </c>
      <c r="P97" s="35" t="str">
        <f>IF($E97="","",
IF('Sales Value'!$B$6="Customer name",SUMIFS(Data!$H:$H,Data!$B:$B,VAL!$E97,Data!$I:$I,"&gt;52",Data!$I:$I,"&lt;=104"),
IF('Sales Value'!$B$6="Customer location",SUMIFS(Data!$H:$H,Data!$C:$C,VAL!$E97,Data!$I:$I,"&gt;52",Data!$I:$I,"&lt;=104"),
IF('Sales Value'!$B$6="Product type",SUMIFS(Data!$H:$H,Data!$F:$F,VAL!$E97,Data!$I:$I,"&gt;52",Data!$I:$I,"&lt;=104"),
""))))</f>
        <v/>
      </c>
    </row>
    <row r="98" spans="1:16" x14ac:dyDescent="0.35">
      <c r="A98" s="8" t="str">
        <f>IFERROR(_xlfn.RANK.EQ(F98,$F$3:$F$150,0)+COUNTIF($F$3:F98,F98)-1,"")</f>
        <v/>
      </c>
      <c r="B98" s="8" t="str">
        <f>IFERROR(_xlfn.RANK.EQ(I98,$I$3:$I$150,0)+COUNTIF($I$3:I98,I98)-1,"")</f>
        <v/>
      </c>
      <c r="C98" s="8" t="str">
        <f>IFERROR(_xlfn.RANK.EQ(L98,$L$3:$L$150,0)+COUNTIF($L$3:L98,L98)-1,"")</f>
        <v/>
      </c>
      <c r="D98" s="8" t="str">
        <f>IFERROR(_xlfn.RANK.EQ(O98,$O$3:$O$150,0)+COUNTIF($O$3:O98,O98)-1,"")</f>
        <v/>
      </c>
      <c r="E98" t="str">
        <f xml:space="preserve">
IF('Pivot fields'!$B97="(blank)","",
IF('Sales Value'!$B$6="Customer Name",IF(NOT(OR('Pivot fields'!$B97="(blank)",'Pivot fields'!$B97="")),'Pivot fields'!$B97,""),
IF('Sales Value'!$B$6="Customer location",IF(NOT(OR('Pivot fields'!$D97="(blank)",'Pivot fields'!$D97="")),'Pivot fields'!$D97,""),
IF('Sales Value'!$B$6="Product type",IF(NOT(OR('Pivot fields'!$F97="(blank)",'Pivot fields'!$F97="")),'Pivot fields'!$F97,""),
""))))</f>
        <v/>
      </c>
      <c r="F98" s="35" t="str">
        <f>IF($E98="","",
IF('Sales Value'!$B$6="Customer name",SUMIFS(Data!$H:$H,Data!$B:$B,VAL!$E98,Data!$I:$I,1),
IF('Sales Value'!$B$6="Customer location",SUMIFS(Data!$H:$H,Data!$C:$C,VAL!$E98,Data!$I:$I,1),
IF('Sales Value'!$B$6="Product type",SUMIFS(Data!$H:$H,Data!$F:$F,VAL!$E98,Data!$I:$I,1),
""))))</f>
        <v/>
      </c>
      <c r="G98" s="35" t="str">
        <f>IF($E98="","",
IF('Sales Value'!$B$6="Customer name",SUMIFS(Data!$H:$H,Data!$B:$B,VAL!$E98,Data!$I:$I,53),
IF('Sales Value'!$B$6="Customer location",SUMIFS(Data!$H:$H,Data!$C:$C,VAL!$E98,Data!$I:$I,53),
IF('Sales Value'!$B$6="Product type",SUMIFS(Data!$H:$H,Data!$F:$F,VAL!$E98,Data!$I:$I,53),
""))))</f>
        <v/>
      </c>
      <c r="I98" s="35" t="str">
        <f>IF($E98="","",
IF('Sales Value'!$B$6="Customer name",SUMIFS(Data!$H:$H,Data!$B:$B,VAL!$E98,Data!$I:$I,"&gt;0",Data!$I:$I,"&lt;=4"),
IF('Sales Value'!$B$6="Customer location",SUMIFS(Data!$H:$H,Data!$C:$C,VAL!$E98,Data!$I:$I,"&gt;0",Data!$I:$I,"&lt;=4"),
IF('Sales Value'!$B$6="Product type",SUMIFS(Data!$H:$H,Data!$F:$F,VAL!$E98,Data!$I:$I,"&gt;0",Data!$I:$I,"&lt;=4"),
""))))</f>
        <v/>
      </c>
      <c r="J98" s="35" t="str">
        <f>IF($E98="","",
IF('Sales Value'!$B$6="Customer name",SUMIFS(Data!$H:$H,Data!$B:$B,VAL!$E98,Data!$I:$I,"&gt;52",Data!$I:$I,"&lt;=56"),
IF('Sales Value'!$B$6="Customer location",SUMIFS(Data!$H:$H,Data!$C:$C,VAL!$E98,Data!$I:$I,"&gt;52",Data!$I:$I,"&lt;=56"),
IF('Sales Value'!$B$6="Product type",SUMIFS(Data!$H:$H,Data!$F:$F,VAL!$E98,Data!$I:$I,"&gt;52",Data!$I:$I,"&lt;=56"),
""))))</f>
        <v/>
      </c>
      <c r="L98" s="35" t="str">
        <f>IF($E98="","",
IF('Sales Value'!$B$6="Customer name",SUMIFS(Data!$H:$H,Data!$B:$B,VAL!$E98,Data!$I:$I,"&gt;0",Data!$I:$I,"&lt;=13"),
IF('Sales Value'!$B$6="Customer location",SUMIFS(Data!$H:$H,Data!$C:$C,VAL!$E98,Data!$I:$I,"&gt;0",Data!$I:$I,"&lt;=13"),
IF('Sales Value'!$B$6="Product type",SUMIFS(Data!$H:$H,Data!$F:$F,VAL!$E98,Data!$I:$I,"&gt;0",Data!$I:$I,"&lt;=13"),
""))))</f>
        <v/>
      </c>
      <c r="M98" s="35" t="str">
        <f>IF($E98="","",
IF('Sales Value'!$B$6="Customer name",SUMIFS(Data!$H:$H,Data!$B:$B,VAL!$E98,Data!$I:$I,"&gt;52",Data!$I:$I,"&lt;=65"),
IF('Sales Value'!$B$6="Customer location",SUMIFS(Data!$H:$H,Data!$C:$C,VAL!$E98,Data!$I:$I,"&gt;52",Data!$I:$I,"&lt;=65"),
IF('Sales Value'!$B$6="Product type",SUMIFS(Data!$H:$H,Data!$F:$F,VAL!$E98,Data!$I:$I,"&gt;52",Data!$I:$I,"&lt;=65"),
""))))</f>
        <v/>
      </c>
      <c r="O98" s="35" t="str">
        <f>IF($E98="","",
IF('Sales Value'!$B$6="Customer name",SUMIFS(Data!$H:$H,Data!$B:$B,VAL!$E98,Data!$I:$I,"&gt;0",Data!$I:$I,"&lt;=52"),
IF('Sales Value'!$B$6="Customer location",SUMIFS(Data!$H:$H,Data!$C:$C,VAL!$E98,Data!$I:$I,"&gt;0",Data!$I:$I,"&lt;=52"),
IF('Sales Value'!$B$6="Product type",SUMIFS(Data!$H:$H,Data!$F:$F,VAL!$E98,Data!$I:$I,"&gt;0",Data!$I:$I,"&lt;=52"),
""))))</f>
        <v/>
      </c>
      <c r="P98" s="35" t="str">
        <f>IF($E98="","",
IF('Sales Value'!$B$6="Customer name",SUMIFS(Data!$H:$H,Data!$B:$B,VAL!$E98,Data!$I:$I,"&gt;52",Data!$I:$I,"&lt;=104"),
IF('Sales Value'!$B$6="Customer location",SUMIFS(Data!$H:$H,Data!$C:$C,VAL!$E98,Data!$I:$I,"&gt;52",Data!$I:$I,"&lt;=104"),
IF('Sales Value'!$B$6="Product type",SUMIFS(Data!$H:$H,Data!$F:$F,VAL!$E98,Data!$I:$I,"&gt;52",Data!$I:$I,"&lt;=104"),
""))))</f>
        <v/>
      </c>
    </row>
    <row r="99" spans="1:16" x14ac:dyDescent="0.35">
      <c r="A99" s="8" t="str">
        <f>IFERROR(_xlfn.RANK.EQ(F99,$F$3:$F$150,0)+COUNTIF($F$3:F99,F99)-1,"")</f>
        <v/>
      </c>
      <c r="B99" s="8" t="str">
        <f>IFERROR(_xlfn.RANK.EQ(I99,$I$3:$I$150,0)+COUNTIF($I$3:I99,I99)-1,"")</f>
        <v/>
      </c>
      <c r="C99" s="8" t="str">
        <f>IFERROR(_xlfn.RANK.EQ(L99,$L$3:$L$150,0)+COUNTIF($L$3:L99,L99)-1,"")</f>
        <v/>
      </c>
      <c r="D99" s="8" t="str">
        <f>IFERROR(_xlfn.RANK.EQ(O99,$O$3:$O$150,0)+COUNTIF($O$3:O99,O99)-1,"")</f>
        <v/>
      </c>
      <c r="E99" t="str">
        <f xml:space="preserve">
IF('Pivot fields'!$B98="(blank)","",
IF('Sales Value'!$B$6="Customer Name",IF(NOT(OR('Pivot fields'!$B98="(blank)",'Pivot fields'!$B98="")),'Pivot fields'!$B98,""),
IF('Sales Value'!$B$6="Customer location",IF(NOT(OR('Pivot fields'!$D98="(blank)",'Pivot fields'!$D98="")),'Pivot fields'!$D98,""),
IF('Sales Value'!$B$6="Product type",IF(NOT(OR('Pivot fields'!$F98="(blank)",'Pivot fields'!$F98="")),'Pivot fields'!$F98,""),
""))))</f>
        <v/>
      </c>
      <c r="F99" s="35" t="str">
        <f>IF($E99="","",
IF('Sales Value'!$B$6="Customer name",SUMIFS(Data!$H:$H,Data!$B:$B,VAL!$E99,Data!$I:$I,1),
IF('Sales Value'!$B$6="Customer location",SUMIFS(Data!$H:$H,Data!$C:$C,VAL!$E99,Data!$I:$I,1),
IF('Sales Value'!$B$6="Product type",SUMIFS(Data!$H:$H,Data!$F:$F,VAL!$E99,Data!$I:$I,1),
""))))</f>
        <v/>
      </c>
      <c r="G99" s="35" t="str">
        <f>IF($E99="","",
IF('Sales Value'!$B$6="Customer name",SUMIFS(Data!$H:$H,Data!$B:$B,VAL!$E99,Data!$I:$I,53),
IF('Sales Value'!$B$6="Customer location",SUMIFS(Data!$H:$H,Data!$C:$C,VAL!$E99,Data!$I:$I,53),
IF('Sales Value'!$B$6="Product type",SUMIFS(Data!$H:$H,Data!$F:$F,VAL!$E99,Data!$I:$I,53),
""))))</f>
        <v/>
      </c>
      <c r="I99" s="35" t="str">
        <f>IF($E99="","",
IF('Sales Value'!$B$6="Customer name",SUMIFS(Data!$H:$H,Data!$B:$B,VAL!$E99,Data!$I:$I,"&gt;0",Data!$I:$I,"&lt;=4"),
IF('Sales Value'!$B$6="Customer location",SUMIFS(Data!$H:$H,Data!$C:$C,VAL!$E99,Data!$I:$I,"&gt;0",Data!$I:$I,"&lt;=4"),
IF('Sales Value'!$B$6="Product type",SUMIFS(Data!$H:$H,Data!$F:$F,VAL!$E99,Data!$I:$I,"&gt;0",Data!$I:$I,"&lt;=4"),
""))))</f>
        <v/>
      </c>
      <c r="J99" s="35" t="str">
        <f>IF($E99="","",
IF('Sales Value'!$B$6="Customer name",SUMIFS(Data!$H:$H,Data!$B:$B,VAL!$E99,Data!$I:$I,"&gt;52",Data!$I:$I,"&lt;=56"),
IF('Sales Value'!$B$6="Customer location",SUMIFS(Data!$H:$H,Data!$C:$C,VAL!$E99,Data!$I:$I,"&gt;52",Data!$I:$I,"&lt;=56"),
IF('Sales Value'!$B$6="Product type",SUMIFS(Data!$H:$H,Data!$F:$F,VAL!$E99,Data!$I:$I,"&gt;52",Data!$I:$I,"&lt;=56"),
""))))</f>
        <v/>
      </c>
      <c r="L99" s="35" t="str">
        <f>IF($E99="","",
IF('Sales Value'!$B$6="Customer name",SUMIFS(Data!$H:$H,Data!$B:$B,VAL!$E99,Data!$I:$I,"&gt;0",Data!$I:$I,"&lt;=13"),
IF('Sales Value'!$B$6="Customer location",SUMIFS(Data!$H:$H,Data!$C:$C,VAL!$E99,Data!$I:$I,"&gt;0",Data!$I:$I,"&lt;=13"),
IF('Sales Value'!$B$6="Product type",SUMIFS(Data!$H:$H,Data!$F:$F,VAL!$E99,Data!$I:$I,"&gt;0",Data!$I:$I,"&lt;=13"),
""))))</f>
        <v/>
      </c>
      <c r="M99" s="35" t="str">
        <f>IF($E99="","",
IF('Sales Value'!$B$6="Customer name",SUMIFS(Data!$H:$H,Data!$B:$B,VAL!$E99,Data!$I:$I,"&gt;52",Data!$I:$I,"&lt;=65"),
IF('Sales Value'!$B$6="Customer location",SUMIFS(Data!$H:$H,Data!$C:$C,VAL!$E99,Data!$I:$I,"&gt;52",Data!$I:$I,"&lt;=65"),
IF('Sales Value'!$B$6="Product type",SUMIFS(Data!$H:$H,Data!$F:$F,VAL!$E99,Data!$I:$I,"&gt;52",Data!$I:$I,"&lt;=65"),
""))))</f>
        <v/>
      </c>
      <c r="O99" s="35" t="str">
        <f>IF($E99="","",
IF('Sales Value'!$B$6="Customer name",SUMIFS(Data!$H:$H,Data!$B:$B,VAL!$E99,Data!$I:$I,"&gt;0",Data!$I:$I,"&lt;=52"),
IF('Sales Value'!$B$6="Customer location",SUMIFS(Data!$H:$H,Data!$C:$C,VAL!$E99,Data!$I:$I,"&gt;0",Data!$I:$I,"&lt;=52"),
IF('Sales Value'!$B$6="Product type",SUMIFS(Data!$H:$H,Data!$F:$F,VAL!$E99,Data!$I:$I,"&gt;0",Data!$I:$I,"&lt;=52"),
""))))</f>
        <v/>
      </c>
      <c r="P99" s="35" t="str">
        <f>IF($E99="","",
IF('Sales Value'!$B$6="Customer name",SUMIFS(Data!$H:$H,Data!$B:$B,VAL!$E99,Data!$I:$I,"&gt;52",Data!$I:$I,"&lt;=104"),
IF('Sales Value'!$B$6="Customer location",SUMIFS(Data!$H:$H,Data!$C:$C,VAL!$E99,Data!$I:$I,"&gt;52",Data!$I:$I,"&lt;=104"),
IF('Sales Value'!$B$6="Product type",SUMIFS(Data!$H:$H,Data!$F:$F,VAL!$E99,Data!$I:$I,"&gt;52",Data!$I:$I,"&lt;=104"),
""))))</f>
        <v/>
      </c>
    </row>
    <row r="100" spans="1:16" x14ac:dyDescent="0.35">
      <c r="A100" s="8" t="str">
        <f>IFERROR(_xlfn.RANK.EQ(F100,$F$3:$F$150,0)+COUNTIF($F$3:F100,F100)-1,"")</f>
        <v/>
      </c>
      <c r="B100" s="8" t="str">
        <f>IFERROR(_xlfn.RANK.EQ(I100,$I$3:$I$150,0)+COUNTIF($I$3:I100,I100)-1,"")</f>
        <v/>
      </c>
      <c r="C100" s="8" t="str">
        <f>IFERROR(_xlfn.RANK.EQ(L100,$L$3:$L$150,0)+COUNTIF($L$3:L100,L100)-1,"")</f>
        <v/>
      </c>
      <c r="D100" s="8" t="str">
        <f>IFERROR(_xlfn.RANK.EQ(O100,$O$3:$O$150,0)+COUNTIF($O$3:O100,O100)-1,"")</f>
        <v/>
      </c>
      <c r="E100" t="str">
        <f xml:space="preserve">
IF('Pivot fields'!$B99="(blank)","",
IF('Sales Value'!$B$6="Customer Name",IF(NOT(OR('Pivot fields'!$B99="(blank)",'Pivot fields'!$B99="")),'Pivot fields'!$B99,""),
IF('Sales Value'!$B$6="Customer location",IF(NOT(OR('Pivot fields'!$D99="(blank)",'Pivot fields'!$D99="")),'Pivot fields'!$D99,""),
IF('Sales Value'!$B$6="Product type",IF(NOT(OR('Pivot fields'!$F99="(blank)",'Pivot fields'!$F99="")),'Pivot fields'!$F99,""),
""))))</f>
        <v/>
      </c>
      <c r="F100" s="35" t="str">
        <f>IF($E100="","",
IF('Sales Value'!$B$6="Customer name",SUMIFS(Data!$H:$H,Data!$B:$B,VAL!$E100,Data!$I:$I,1),
IF('Sales Value'!$B$6="Customer location",SUMIFS(Data!$H:$H,Data!$C:$C,VAL!$E100,Data!$I:$I,1),
IF('Sales Value'!$B$6="Product type",SUMIFS(Data!$H:$H,Data!$F:$F,VAL!$E100,Data!$I:$I,1),
""))))</f>
        <v/>
      </c>
      <c r="G100" s="35" t="str">
        <f>IF($E100="","",
IF('Sales Value'!$B$6="Customer name",SUMIFS(Data!$H:$H,Data!$B:$B,VAL!$E100,Data!$I:$I,53),
IF('Sales Value'!$B$6="Customer location",SUMIFS(Data!$H:$H,Data!$C:$C,VAL!$E100,Data!$I:$I,53),
IF('Sales Value'!$B$6="Product type",SUMIFS(Data!$H:$H,Data!$F:$F,VAL!$E100,Data!$I:$I,53),
""))))</f>
        <v/>
      </c>
      <c r="I100" s="35" t="str">
        <f>IF($E100="","",
IF('Sales Value'!$B$6="Customer name",SUMIFS(Data!$H:$H,Data!$B:$B,VAL!$E100,Data!$I:$I,"&gt;0",Data!$I:$I,"&lt;=4"),
IF('Sales Value'!$B$6="Customer location",SUMIFS(Data!$H:$H,Data!$C:$C,VAL!$E100,Data!$I:$I,"&gt;0",Data!$I:$I,"&lt;=4"),
IF('Sales Value'!$B$6="Product type",SUMIFS(Data!$H:$H,Data!$F:$F,VAL!$E100,Data!$I:$I,"&gt;0",Data!$I:$I,"&lt;=4"),
""))))</f>
        <v/>
      </c>
      <c r="J100" s="35" t="str">
        <f>IF($E100="","",
IF('Sales Value'!$B$6="Customer name",SUMIFS(Data!$H:$H,Data!$B:$B,VAL!$E100,Data!$I:$I,"&gt;52",Data!$I:$I,"&lt;=56"),
IF('Sales Value'!$B$6="Customer location",SUMIFS(Data!$H:$H,Data!$C:$C,VAL!$E100,Data!$I:$I,"&gt;52",Data!$I:$I,"&lt;=56"),
IF('Sales Value'!$B$6="Product type",SUMIFS(Data!$H:$H,Data!$F:$F,VAL!$E100,Data!$I:$I,"&gt;52",Data!$I:$I,"&lt;=56"),
""))))</f>
        <v/>
      </c>
      <c r="L100" s="35" t="str">
        <f>IF($E100="","",
IF('Sales Value'!$B$6="Customer name",SUMIFS(Data!$H:$H,Data!$B:$B,VAL!$E100,Data!$I:$I,"&gt;0",Data!$I:$I,"&lt;=13"),
IF('Sales Value'!$B$6="Customer location",SUMIFS(Data!$H:$H,Data!$C:$C,VAL!$E100,Data!$I:$I,"&gt;0",Data!$I:$I,"&lt;=13"),
IF('Sales Value'!$B$6="Product type",SUMIFS(Data!$H:$H,Data!$F:$F,VAL!$E100,Data!$I:$I,"&gt;0",Data!$I:$I,"&lt;=13"),
""))))</f>
        <v/>
      </c>
      <c r="M100" s="35" t="str">
        <f>IF($E100="","",
IF('Sales Value'!$B$6="Customer name",SUMIFS(Data!$H:$H,Data!$B:$B,VAL!$E100,Data!$I:$I,"&gt;52",Data!$I:$I,"&lt;=65"),
IF('Sales Value'!$B$6="Customer location",SUMIFS(Data!$H:$H,Data!$C:$C,VAL!$E100,Data!$I:$I,"&gt;52",Data!$I:$I,"&lt;=65"),
IF('Sales Value'!$B$6="Product type",SUMIFS(Data!$H:$H,Data!$F:$F,VAL!$E100,Data!$I:$I,"&gt;52",Data!$I:$I,"&lt;=65"),
""))))</f>
        <v/>
      </c>
      <c r="O100" s="35" t="str">
        <f>IF($E100="","",
IF('Sales Value'!$B$6="Customer name",SUMIFS(Data!$H:$H,Data!$B:$B,VAL!$E100,Data!$I:$I,"&gt;0",Data!$I:$I,"&lt;=52"),
IF('Sales Value'!$B$6="Customer location",SUMIFS(Data!$H:$H,Data!$C:$C,VAL!$E100,Data!$I:$I,"&gt;0",Data!$I:$I,"&lt;=52"),
IF('Sales Value'!$B$6="Product type",SUMIFS(Data!$H:$H,Data!$F:$F,VAL!$E100,Data!$I:$I,"&gt;0",Data!$I:$I,"&lt;=52"),
""))))</f>
        <v/>
      </c>
      <c r="P100" s="35" t="str">
        <f>IF($E100="","",
IF('Sales Value'!$B$6="Customer name",SUMIFS(Data!$H:$H,Data!$B:$B,VAL!$E100,Data!$I:$I,"&gt;52",Data!$I:$I,"&lt;=104"),
IF('Sales Value'!$B$6="Customer location",SUMIFS(Data!$H:$H,Data!$C:$C,VAL!$E100,Data!$I:$I,"&gt;52",Data!$I:$I,"&lt;=104"),
IF('Sales Value'!$B$6="Product type",SUMIFS(Data!$H:$H,Data!$F:$F,VAL!$E100,Data!$I:$I,"&gt;52",Data!$I:$I,"&lt;=104"),
""))))</f>
        <v/>
      </c>
    </row>
    <row r="101" spans="1:16" x14ac:dyDescent="0.35">
      <c r="A101" s="8" t="str">
        <f>IFERROR(_xlfn.RANK.EQ(F101,$F$3:$F$150,0)+COUNTIF($F$3:F101,F101)-1,"")</f>
        <v/>
      </c>
      <c r="B101" s="8" t="str">
        <f>IFERROR(_xlfn.RANK.EQ(I101,$I$3:$I$150,0)+COUNTIF($I$3:I101,I101)-1,"")</f>
        <v/>
      </c>
      <c r="C101" s="8" t="str">
        <f>IFERROR(_xlfn.RANK.EQ(L101,$L$3:$L$150,0)+COUNTIF($L$3:L101,L101)-1,"")</f>
        <v/>
      </c>
      <c r="D101" s="8" t="str">
        <f>IFERROR(_xlfn.RANK.EQ(O101,$O$3:$O$150,0)+COUNTIF($O$3:O101,O101)-1,"")</f>
        <v/>
      </c>
      <c r="E101" t="str">
        <f xml:space="preserve">
IF('Pivot fields'!$B100="(blank)","",
IF('Sales Value'!$B$6="Customer Name",IF(NOT(OR('Pivot fields'!$B100="(blank)",'Pivot fields'!$B100="")),'Pivot fields'!$B100,""),
IF('Sales Value'!$B$6="Customer location",IF(NOT(OR('Pivot fields'!$D100="(blank)",'Pivot fields'!$D100="")),'Pivot fields'!$D100,""),
IF('Sales Value'!$B$6="Product type",IF(NOT(OR('Pivot fields'!$F100="(blank)",'Pivot fields'!$F100="")),'Pivot fields'!$F100,""),
""))))</f>
        <v/>
      </c>
      <c r="F101" s="35" t="str">
        <f>IF($E101="","",
IF('Sales Value'!$B$6="Customer name",SUMIFS(Data!$H:$H,Data!$B:$B,VAL!$E101,Data!$I:$I,1),
IF('Sales Value'!$B$6="Customer location",SUMIFS(Data!$H:$H,Data!$C:$C,VAL!$E101,Data!$I:$I,1),
IF('Sales Value'!$B$6="Product type",SUMIFS(Data!$H:$H,Data!$F:$F,VAL!$E101,Data!$I:$I,1),
""))))</f>
        <v/>
      </c>
      <c r="G101" s="35" t="str">
        <f>IF($E101="","",
IF('Sales Value'!$B$6="Customer name",SUMIFS(Data!$H:$H,Data!$B:$B,VAL!$E101,Data!$I:$I,53),
IF('Sales Value'!$B$6="Customer location",SUMIFS(Data!$H:$H,Data!$C:$C,VAL!$E101,Data!$I:$I,53),
IF('Sales Value'!$B$6="Product type",SUMIFS(Data!$H:$H,Data!$F:$F,VAL!$E101,Data!$I:$I,53),
""))))</f>
        <v/>
      </c>
      <c r="I101" s="35" t="str">
        <f>IF($E101="","",
IF('Sales Value'!$B$6="Customer name",SUMIFS(Data!$H:$H,Data!$B:$B,VAL!$E101,Data!$I:$I,"&gt;0",Data!$I:$I,"&lt;=4"),
IF('Sales Value'!$B$6="Customer location",SUMIFS(Data!$H:$H,Data!$C:$C,VAL!$E101,Data!$I:$I,"&gt;0",Data!$I:$I,"&lt;=4"),
IF('Sales Value'!$B$6="Product type",SUMIFS(Data!$H:$H,Data!$F:$F,VAL!$E101,Data!$I:$I,"&gt;0",Data!$I:$I,"&lt;=4"),
""))))</f>
        <v/>
      </c>
      <c r="J101" s="35" t="str">
        <f>IF($E101="","",
IF('Sales Value'!$B$6="Customer name",SUMIFS(Data!$H:$H,Data!$B:$B,VAL!$E101,Data!$I:$I,"&gt;52",Data!$I:$I,"&lt;=56"),
IF('Sales Value'!$B$6="Customer location",SUMIFS(Data!$H:$H,Data!$C:$C,VAL!$E101,Data!$I:$I,"&gt;52",Data!$I:$I,"&lt;=56"),
IF('Sales Value'!$B$6="Product type",SUMIFS(Data!$H:$H,Data!$F:$F,VAL!$E101,Data!$I:$I,"&gt;52",Data!$I:$I,"&lt;=56"),
""))))</f>
        <v/>
      </c>
      <c r="L101" s="35" t="str">
        <f>IF($E101="","",
IF('Sales Value'!$B$6="Customer name",SUMIFS(Data!$H:$H,Data!$B:$B,VAL!$E101,Data!$I:$I,"&gt;0",Data!$I:$I,"&lt;=13"),
IF('Sales Value'!$B$6="Customer location",SUMIFS(Data!$H:$H,Data!$C:$C,VAL!$E101,Data!$I:$I,"&gt;0",Data!$I:$I,"&lt;=13"),
IF('Sales Value'!$B$6="Product type",SUMIFS(Data!$H:$H,Data!$F:$F,VAL!$E101,Data!$I:$I,"&gt;0",Data!$I:$I,"&lt;=13"),
""))))</f>
        <v/>
      </c>
      <c r="M101" s="35" t="str">
        <f>IF($E101="","",
IF('Sales Value'!$B$6="Customer name",SUMIFS(Data!$H:$H,Data!$B:$B,VAL!$E101,Data!$I:$I,"&gt;52",Data!$I:$I,"&lt;=65"),
IF('Sales Value'!$B$6="Customer location",SUMIFS(Data!$H:$H,Data!$C:$C,VAL!$E101,Data!$I:$I,"&gt;52",Data!$I:$I,"&lt;=65"),
IF('Sales Value'!$B$6="Product type",SUMIFS(Data!$H:$H,Data!$F:$F,VAL!$E101,Data!$I:$I,"&gt;52",Data!$I:$I,"&lt;=65"),
""))))</f>
        <v/>
      </c>
      <c r="O101" s="35" t="str">
        <f>IF($E101="","",
IF('Sales Value'!$B$6="Customer name",SUMIFS(Data!$H:$H,Data!$B:$B,VAL!$E101,Data!$I:$I,"&gt;0",Data!$I:$I,"&lt;=52"),
IF('Sales Value'!$B$6="Customer location",SUMIFS(Data!$H:$H,Data!$C:$C,VAL!$E101,Data!$I:$I,"&gt;0",Data!$I:$I,"&lt;=52"),
IF('Sales Value'!$B$6="Product type",SUMIFS(Data!$H:$H,Data!$F:$F,VAL!$E101,Data!$I:$I,"&gt;0",Data!$I:$I,"&lt;=52"),
""))))</f>
        <v/>
      </c>
      <c r="P101" s="35" t="str">
        <f>IF($E101="","",
IF('Sales Value'!$B$6="Customer name",SUMIFS(Data!$H:$H,Data!$B:$B,VAL!$E101,Data!$I:$I,"&gt;52",Data!$I:$I,"&lt;=104"),
IF('Sales Value'!$B$6="Customer location",SUMIFS(Data!$H:$H,Data!$C:$C,VAL!$E101,Data!$I:$I,"&gt;52",Data!$I:$I,"&lt;=104"),
IF('Sales Value'!$B$6="Product type",SUMIFS(Data!$H:$H,Data!$F:$F,VAL!$E101,Data!$I:$I,"&gt;52",Data!$I:$I,"&lt;=104"),
""))))</f>
        <v/>
      </c>
    </row>
    <row r="102" spans="1:16" x14ac:dyDescent="0.35">
      <c r="A102" s="8" t="str">
        <f>IFERROR(_xlfn.RANK.EQ(F102,$F$3:$F$150,0)+COUNTIF($F$3:F102,F102)-1,"")</f>
        <v/>
      </c>
      <c r="B102" s="8" t="str">
        <f>IFERROR(_xlfn.RANK.EQ(I102,$I$3:$I$150,0)+COUNTIF($I$3:I102,I102)-1,"")</f>
        <v/>
      </c>
      <c r="C102" s="8" t="str">
        <f>IFERROR(_xlfn.RANK.EQ(L102,$L$3:$L$150,0)+COUNTIF($L$3:L102,L102)-1,"")</f>
        <v/>
      </c>
      <c r="D102" s="8" t="str">
        <f>IFERROR(_xlfn.RANK.EQ(O102,$O$3:$O$150,0)+COUNTIF($O$3:O102,O102)-1,"")</f>
        <v/>
      </c>
      <c r="E102" t="str">
        <f xml:space="preserve">
IF('Pivot fields'!$B101="(blank)","",
IF('Sales Value'!$B$6="Customer Name",IF(NOT(OR('Pivot fields'!$B101="(blank)",'Pivot fields'!$B101="")),'Pivot fields'!$B101,""),
IF('Sales Value'!$B$6="Customer location",IF(NOT(OR('Pivot fields'!$D101="(blank)",'Pivot fields'!$D101="")),'Pivot fields'!$D101,""),
IF('Sales Value'!$B$6="Product type",IF(NOT(OR('Pivot fields'!$F101="(blank)",'Pivot fields'!$F101="")),'Pivot fields'!$F101,""),
""))))</f>
        <v/>
      </c>
      <c r="F102" s="35" t="str">
        <f>IF($E102="","",
IF('Sales Value'!$B$6="Customer name",SUMIFS(Data!$H:$H,Data!$B:$B,VAL!$E102,Data!$I:$I,1),
IF('Sales Value'!$B$6="Customer location",SUMIFS(Data!$H:$H,Data!$C:$C,VAL!$E102,Data!$I:$I,1),
IF('Sales Value'!$B$6="Product type",SUMIFS(Data!$H:$H,Data!$F:$F,VAL!$E102,Data!$I:$I,1),
""))))</f>
        <v/>
      </c>
      <c r="G102" s="35" t="str">
        <f>IF($E102="","",
IF('Sales Value'!$B$6="Customer name",SUMIFS(Data!$H:$H,Data!$B:$B,VAL!$E102,Data!$I:$I,53),
IF('Sales Value'!$B$6="Customer location",SUMIFS(Data!$H:$H,Data!$C:$C,VAL!$E102,Data!$I:$I,53),
IF('Sales Value'!$B$6="Product type",SUMIFS(Data!$H:$H,Data!$F:$F,VAL!$E102,Data!$I:$I,53),
""))))</f>
        <v/>
      </c>
      <c r="I102" s="35" t="str">
        <f>IF($E102="","",
IF('Sales Value'!$B$6="Customer name",SUMIFS(Data!$H:$H,Data!$B:$B,VAL!$E102,Data!$I:$I,"&gt;0",Data!$I:$I,"&lt;=4"),
IF('Sales Value'!$B$6="Customer location",SUMIFS(Data!$H:$H,Data!$C:$C,VAL!$E102,Data!$I:$I,"&gt;0",Data!$I:$I,"&lt;=4"),
IF('Sales Value'!$B$6="Product type",SUMIFS(Data!$H:$H,Data!$F:$F,VAL!$E102,Data!$I:$I,"&gt;0",Data!$I:$I,"&lt;=4"),
""))))</f>
        <v/>
      </c>
      <c r="J102" s="35" t="str">
        <f>IF($E102="","",
IF('Sales Value'!$B$6="Customer name",SUMIFS(Data!$H:$H,Data!$B:$B,VAL!$E102,Data!$I:$I,"&gt;52",Data!$I:$I,"&lt;=56"),
IF('Sales Value'!$B$6="Customer location",SUMIFS(Data!$H:$H,Data!$C:$C,VAL!$E102,Data!$I:$I,"&gt;52",Data!$I:$I,"&lt;=56"),
IF('Sales Value'!$B$6="Product type",SUMIFS(Data!$H:$H,Data!$F:$F,VAL!$E102,Data!$I:$I,"&gt;52",Data!$I:$I,"&lt;=56"),
""))))</f>
        <v/>
      </c>
      <c r="L102" s="35" t="str">
        <f>IF($E102="","",
IF('Sales Value'!$B$6="Customer name",SUMIFS(Data!$H:$H,Data!$B:$B,VAL!$E102,Data!$I:$I,"&gt;0",Data!$I:$I,"&lt;=13"),
IF('Sales Value'!$B$6="Customer location",SUMIFS(Data!$H:$H,Data!$C:$C,VAL!$E102,Data!$I:$I,"&gt;0",Data!$I:$I,"&lt;=13"),
IF('Sales Value'!$B$6="Product type",SUMIFS(Data!$H:$H,Data!$F:$F,VAL!$E102,Data!$I:$I,"&gt;0",Data!$I:$I,"&lt;=13"),
""))))</f>
        <v/>
      </c>
      <c r="M102" s="35" t="str">
        <f>IF($E102="","",
IF('Sales Value'!$B$6="Customer name",SUMIFS(Data!$H:$H,Data!$B:$B,VAL!$E102,Data!$I:$I,"&gt;52",Data!$I:$I,"&lt;=65"),
IF('Sales Value'!$B$6="Customer location",SUMIFS(Data!$H:$H,Data!$C:$C,VAL!$E102,Data!$I:$I,"&gt;52",Data!$I:$I,"&lt;=65"),
IF('Sales Value'!$B$6="Product type",SUMIFS(Data!$H:$H,Data!$F:$F,VAL!$E102,Data!$I:$I,"&gt;52",Data!$I:$I,"&lt;=65"),
""))))</f>
        <v/>
      </c>
      <c r="O102" s="35" t="str">
        <f>IF($E102="","",
IF('Sales Value'!$B$6="Customer name",SUMIFS(Data!$H:$H,Data!$B:$B,VAL!$E102,Data!$I:$I,"&gt;0",Data!$I:$I,"&lt;=52"),
IF('Sales Value'!$B$6="Customer location",SUMIFS(Data!$H:$H,Data!$C:$C,VAL!$E102,Data!$I:$I,"&gt;0",Data!$I:$I,"&lt;=52"),
IF('Sales Value'!$B$6="Product type",SUMIFS(Data!$H:$H,Data!$F:$F,VAL!$E102,Data!$I:$I,"&gt;0",Data!$I:$I,"&lt;=52"),
""))))</f>
        <v/>
      </c>
      <c r="P102" s="35" t="str">
        <f>IF($E102="","",
IF('Sales Value'!$B$6="Customer name",SUMIFS(Data!$H:$H,Data!$B:$B,VAL!$E102,Data!$I:$I,"&gt;52",Data!$I:$I,"&lt;=104"),
IF('Sales Value'!$B$6="Customer location",SUMIFS(Data!$H:$H,Data!$C:$C,VAL!$E102,Data!$I:$I,"&gt;52",Data!$I:$I,"&lt;=104"),
IF('Sales Value'!$B$6="Product type",SUMIFS(Data!$H:$H,Data!$F:$F,VAL!$E102,Data!$I:$I,"&gt;52",Data!$I:$I,"&lt;=104"),
""))))</f>
        <v/>
      </c>
    </row>
    <row r="103" spans="1:16" x14ac:dyDescent="0.35">
      <c r="A103" s="8" t="str">
        <f>IFERROR(_xlfn.RANK.EQ(F103,$F$3:$F$150,0)+COUNTIF($F$3:F103,F103)-1,"")</f>
        <v/>
      </c>
      <c r="B103" s="8" t="str">
        <f>IFERROR(_xlfn.RANK.EQ(I103,$I$3:$I$150,0)+COUNTIF($I$3:I103,I103)-1,"")</f>
        <v/>
      </c>
      <c r="C103" s="8" t="str">
        <f>IFERROR(_xlfn.RANK.EQ(L103,$L$3:$L$150,0)+COUNTIF($L$3:L103,L103)-1,"")</f>
        <v/>
      </c>
      <c r="D103" s="8" t="str">
        <f>IFERROR(_xlfn.RANK.EQ(O103,$O$3:$O$150,0)+COUNTIF($O$3:O103,O103)-1,"")</f>
        <v/>
      </c>
      <c r="E103" t="str">
        <f xml:space="preserve">
IF('Pivot fields'!$B102="(blank)","",
IF('Sales Value'!$B$6="Customer Name",IF(NOT(OR('Pivot fields'!$B102="(blank)",'Pivot fields'!$B102="")),'Pivot fields'!$B102,""),
IF('Sales Value'!$B$6="Customer location",IF(NOT(OR('Pivot fields'!$D102="(blank)",'Pivot fields'!$D102="")),'Pivot fields'!$D102,""),
IF('Sales Value'!$B$6="Product type",IF(NOT(OR('Pivot fields'!$F102="(blank)",'Pivot fields'!$F102="")),'Pivot fields'!$F102,""),
""))))</f>
        <v/>
      </c>
      <c r="F103" s="35" t="str">
        <f>IF($E103="","",
IF('Sales Value'!$B$6="Customer name",SUMIFS(Data!$H:$H,Data!$B:$B,VAL!$E103,Data!$I:$I,1),
IF('Sales Value'!$B$6="Customer location",SUMIFS(Data!$H:$H,Data!$C:$C,VAL!$E103,Data!$I:$I,1),
IF('Sales Value'!$B$6="Product type",SUMIFS(Data!$H:$H,Data!$F:$F,VAL!$E103,Data!$I:$I,1),
""))))</f>
        <v/>
      </c>
      <c r="G103" s="35" t="str">
        <f>IF($E103="","",
IF('Sales Value'!$B$6="Customer name",SUMIFS(Data!$H:$H,Data!$B:$B,VAL!$E103,Data!$I:$I,53),
IF('Sales Value'!$B$6="Customer location",SUMIFS(Data!$H:$H,Data!$C:$C,VAL!$E103,Data!$I:$I,53),
IF('Sales Value'!$B$6="Product type",SUMIFS(Data!$H:$H,Data!$F:$F,VAL!$E103,Data!$I:$I,53),
""))))</f>
        <v/>
      </c>
      <c r="I103" s="35" t="str">
        <f>IF($E103="","",
IF('Sales Value'!$B$6="Customer name",SUMIFS(Data!$H:$H,Data!$B:$B,VAL!$E103,Data!$I:$I,"&gt;0",Data!$I:$I,"&lt;=4"),
IF('Sales Value'!$B$6="Customer location",SUMIFS(Data!$H:$H,Data!$C:$C,VAL!$E103,Data!$I:$I,"&gt;0",Data!$I:$I,"&lt;=4"),
IF('Sales Value'!$B$6="Product type",SUMIFS(Data!$H:$H,Data!$F:$F,VAL!$E103,Data!$I:$I,"&gt;0",Data!$I:$I,"&lt;=4"),
""))))</f>
        <v/>
      </c>
      <c r="J103" s="35" t="str">
        <f>IF($E103="","",
IF('Sales Value'!$B$6="Customer name",SUMIFS(Data!$H:$H,Data!$B:$B,VAL!$E103,Data!$I:$I,"&gt;52",Data!$I:$I,"&lt;=56"),
IF('Sales Value'!$B$6="Customer location",SUMIFS(Data!$H:$H,Data!$C:$C,VAL!$E103,Data!$I:$I,"&gt;52",Data!$I:$I,"&lt;=56"),
IF('Sales Value'!$B$6="Product type",SUMIFS(Data!$H:$H,Data!$F:$F,VAL!$E103,Data!$I:$I,"&gt;52",Data!$I:$I,"&lt;=56"),
""))))</f>
        <v/>
      </c>
      <c r="L103" s="35" t="str">
        <f>IF($E103="","",
IF('Sales Value'!$B$6="Customer name",SUMIFS(Data!$H:$H,Data!$B:$B,VAL!$E103,Data!$I:$I,"&gt;0",Data!$I:$I,"&lt;=13"),
IF('Sales Value'!$B$6="Customer location",SUMIFS(Data!$H:$H,Data!$C:$C,VAL!$E103,Data!$I:$I,"&gt;0",Data!$I:$I,"&lt;=13"),
IF('Sales Value'!$B$6="Product type",SUMIFS(Data!$H:$H,Data!$F:$F,VAL!$E103,Data!$I:$I,"&gt;0",Data!$I:$I,"&lt;=13"),
""))))</f>
        <v/>
      </c>
      <c r="M103" s="35" t="str">
        <f>IF($E103="","",
IF('Sales Value'!$B$6="Customer name",SUMIFS(Data!$H:$H,Data!$B:$B,VAL!$E103,Data!$I:$I,"&gt;52",Data!$I:$I,"&lt;=65"),
IF('Sales Value'!$B$6="Customer location",SUMIFS(Data!$H:$H,Data!$C:$C,VAL!$E103,Data!$I:$I,"&gt;52",Data!$I:$I,"&lt;=65"),
IF('Sales Value'!$B$6="Product type",SUMIFS(Data!$H:$H,Data!$F:$F,VAL!$E103,Data!$I:$I,"&gt;52",Data!$I:$I,"&lt;=65"),
""))))</f>
        <v/>
      </c>
      <c r="O103" s="35" t="str">
        <f>IF($E103="","",
IF('Sales Value'!$B$6="Customer name",SUMIFS(Data!$H:$H,Data!$B:$B,VAL!$E103,Data!$I:$I,"&gt;0",Data!$I:$I,"&lt;=52"),
IF('Sales Value'!$B$6="Customer location",SUMIFS(Data!$H:$H,Data!$C:$C,VAL!$E103,Data!$I:$I,"&gt;0",Data!$I:$I,"&lt;=52"),
IF('Sales Value'!$B$6="Product type",SUMIFS(Data!$H:$H,Data!$F:$F,VAL!$E103,Data!$I:$I,"&gt;0",Data!$I:$I,"&lt;=52"),
""))))</f>
        <v/>
      </c>
      <c r="P103" s="35" t="str">
        <f>IF($E103="","",
IF('Sales Value'!$B$6="Customer name",SUMIFS(Data!$H:$H,Data!$B:$B,VAL!$E103,Data!$I:$I,"&gt;52",Data!$I:$I,"&lt;=104"),
IF('Sales Value'!$B$6="Customer location",SUMIFS(Data!$H:$H,Data!$C:$C,VAL!$E103,Data!$I:$I,"&gt;52",Data!$I:$I,"&lt;=104"),
IF('Sales Value'!$B$6="Product type",SUMIFS(Data!$H:$H,Data!$F:$F,VAL!$E103,Data!$I:$I,"&gt;52",Data!$I:$I,"&lt;=104"),
""))))</f>
        <v/>
      </c>
    </row>
    <row r="104" spans="1:16" x14ac:dyDescent="0.35">
      <c r="A104" s="8" t="str">
        <f>IFERROR(_xlfn.RANK.EQ(F104,$F$3:$F$150,0)+COUNTIF($F$3:F104,F104)-1,"")</f>
        <v/>
      </c>
      <c r="B104" s="8" t="str">
        <f>IFERROR(_xlfn.RANK.EQ(I104,$I$3:$I$150,0)+COUNTIF($I$3:I104,I104)-1,"")</f>
        <v/>
      </c>
      <c r="C104" s="8" t="str">
        <f>IFERROR(_xlfn.RANK.EQ(L104,$L$3:$L$150,0)+COUNTIF($L$3:L104,L104)-1,"")</f>
        <v/>
      </c>
      <c r="D104" s="8" t="str">
        <f>IFERROR(_xlfn.RANK.EQ(O104,$O$3:$O$150,0)+COUNTIF($O$3:O104,O104)-1,"")</f>
        <v/>
      </c>
      <c r="E104" t="str">
        <f xml:space="preserve">
IF('Pivot fields'!$B103="(blank)","",
IF('Sales Value'!$B$6="Customer Name",IF(NOT(OR('Pivot fields'!$B103="(blank)",'Pivot fields'!$B103="")),'Pivot fields'!$B103,""),
IF('Sales Value'!$B$6="Customer location",IF(NOT(OR('Pivot fields'!$D103="(blank)",'Pivot fields'!$D103="")),'Pivot fields'!$D103,""),
IF('Sales Value'!$B$6="Product type",IF(NOT(OR('Pivot fields'!$F103="(blank)",'Pivot fields'!$F103="")),'Pivot fields'!$F103,""),
""))))</f>
        <v/>
      </c>
      <c r="F104" s="35" t="str">
        <f>IF($E104="","",
IF('Sales Value'!$B$6="Customer name",SUMIFS(Data!$H:$H,Data!$B:$B,VAL!$E104,Data!$I:$I,1),
IF('Sales Value'!$B$6="Customer location",SUMIFS(Data!$H:$H,Data!$C:$C,VAL!$E104,Data!$I:$I,1),
IF('Sales Value'!$B$6="Product type",SUMIFS(Data!$H:$H,Data!$F:$F,VAL!$E104,Data!$I:$I,1),
""))))</f>
        <v/>
      </c>
      <c r="G104" s="35" t="str">
        <f>IF($E104="","",
IF('Sales Value'!$B$6="Customer name",SUMIFS(Data!$H:$H,Data!$B:$B,VAL!$E104,Data!$I:$I,53),
IF('Sales Value'!$B$6="Customer location",SUMIFS(Data!$H:$H,Data!$C:$C,VAL!$E104,Data!$I:$I,53),
IF('Sales Value'!$B$6="Product type",SUMIFS(Data!$H:$H,Data!$F:$F,VAL!$E104,Data!$I:$I,53),
""))))</f>
        <v/>
      </c>
      <c r="I104" s="35" t="str">
        <f>IF($E104="","",
IF('Sales Value'!$B$6="Customer name",SUMIFS(Data!$H:$H,Data!$B:$B,VAL!$E104,Data!$I:$I,"&gt;0",Data!$I:$I,"&lt;=4"),
IF('Sales Value'!$B$6="Customer location",SUMIFS(Data!$H:$H,Data!$C:$C,VAL!$E104,Data!$I:$I,"&gt;0",Data!$I:$I,"&lt;=4"),
IF('Sales Value'!$B$6="Product type",SUMIFS(Data!$H:$H,Data!$F:$F,VAL!$E104,Data!$I:$I,"&gt;0",Data!$I:$I,"&lt;=4"),
""))))</f>
        <v/>
      </c>
      <c r="J104" s="35" t="str">
        <f>IF($E104="","",
IF('Sales Value'!$B$6="Customer name",SUMIFS(Data!$H:$H,Data!$B:$B,VAL!$E104,Data!$I:$I,"&gt;52",Data!$I:$I,"&lt;=56"),
IF('Sales Value'!$B$6="Customer location",SUMIFS(Data!$H:$H,Data!$C:$C,VAL!$E104,Data!$I:$I,"&gt;52",Data!$I:$I,"&lt;=56"),
IF('Sales Value'!$B$6="Product type",SUMIFS(Data!$H:$H,Data!$F:$F,VAL!$E104,Data!$I:$I,"&gt;52",Data!$I:$I,"&lt;=56"),
""))))</f>
        <v/>
      </c>
      <c r="L104" s="35" t="str">
        <f>IF($E104="","",
IF('Sales Value'!$B$6="Customer name",SUMIFS(Data!$H:$H,Data!$B:$B,VAL!$E104,Data!$I:$I,"&gt;0",Data!$I:$I,"&lt;=13"),
IF('Sales Value'!$B$6="Customer location",SUMIFS(Data!$H:$H,Data!$C:$C,VAL!$E104,Data!$I:$I,"&gt;0",Data!$I:$I,"&lt;=13"),
IF('Sales Value'!$B$6="Product type",SUMIFS(Data!$H:$H,Data!$F:$F,VAL!$E104,Data!$I:$I,"&gt;0",Data!$I:$I,"&lt;=13"),
""))))</f>
        <v/>
      </c>
      <c r="M104" s="35" t="str">
        <f>IF($E104="","",
IF('Sales Value'!$B$6="Customer name",SUMIFS(Data!$H:$H,Data!$B:$B,VAL!$E104,Data!$I:$I,"&gt;52",Data!$I:$I,"&lt;=65"),
IF('Sales Value'!$B$6="Customer location",SUMIFS(Data!$H:$H,Data!$C:$C,VAL!$E104,Data!$I:$I,"&gt;52",Data!$I:$I,"&lt;=65"),
IF('Sales Value'!$B$6="Product type",SUMIFS(Data!$H:$H,Data!$F:$F,VAL!$E104,Data!$I:$I,"&gt;52",Data!$I:$I,"&lt;=65"),
""))))</f>
        <v/>
      </c>
      <c r="O104" s="35" t="str">
        <f>IF($E104="","",
IF('Sales Value'!$B$6="Customer name",SUMIFS(Data!$H:$H,Data!$B:$B,VAL!$E104,Data!$I:$I,"&gt;0",Data!$I:$I,"&lt;=52"),
IF('Sales Value'!$B$6="Customer location",SUMIFS(Data!$H:$H,Data!$C:$C,VAL!$E104,Data!$I:$I,"&gt;0",Data!$I:$I,"&lt;=52"),
IF('Sales Value'!$B$6="Product type",SUMIFS(Data!$H:$H,Data!$F:$F,VAL!$E104,Data!$I:$I,"&gt;0",Data!$I:$I,"&lt;=52"),
""))))</f>
        <v/>
      </c>
      <c r="P104" s="35" t="str">
        <f>IF($E104="","",
IF('Sales Value'!$B$6="Customer name",SUMIFS(Data!$H:$H,Data!$B:$B,VAL!$E104,Data!$I:$I,"&gt;52",Data!$I:$I,"&lt;=104"),
IF('Sales Value'!$B$6="Customer location",SUMIFS(Data!$H:$H,Data!$C:$C,VAL!$E104,Data!$I:$I,"&gt;52",Data!$I:$I,"&lt;=104"),
IF('Sales Value'!$B$6="Product type",SUMIFS(Data!$H:$H,Data!$F:$F,VAL!$E104,Data!$I:$I,"&gt;52",Data!$I:$I,"&lt;=104"),
""))))</f>
        <v/>
      </c>
    </row>
    <row r="105" spans="1:16" x14ac:dyDescent="0.35">
      <c r="A105" s="8" t="str">
        <f>IFERROR(_xlfn.RANK.EQ(F105,$F$3:$F$150,0)+COUNTIF($F$3:F105,F105)-1,"")</f>
        <v/>
      </c>
      <c r="B105" s="8" t="str">
        <f>IFERROR(_xlfn.RANK.EQ(I105,$I$3:$I$150,0)+COUNTIF($I$3:I105,I105)-1,"")</f>
        <v/>
      </c>
      <c r="C105" s="8" t="str">
        <f>IFERROR(_xlfn.RANK.EQ(L105,$L$3:$L$150,0)+COUNTIF($L$3:L105,L105)-1,"")</f>
        <v/>
      </c>
      <c r="D105" s="8" t="str">
        <f>IFERROR(_xlfn.RANK.EQ(O105,$O$3:$O$150,0)+COUNTIF($O$3:O105,O105)-1,"")</f>
        <v/>
      </c>
      <c r="E105" t="str">
        <f xml:space="preserve">
IF('Pivot fields'!$B104="(blank)","",
IF('Sales Value'!$B$6="Customer Name",IF(NOT(OR('Pivot fields'!$B104="(blank)",'Pivot fields'!$B104="")),'Pivot fields'!$B104,""),
IF('Sales Value'!$B$6="Customer location",IF(NOT(OR('Pivot fields'!$D104="(blank)",'Pivot fields'!$D104="")),'Pivot fields'!$D104,""),
IF('Sales Value'!$B$6="Product type",IF(NOT(OR('Pivot fields'!$F104="(blank)",'Pivot fields'!$F104="")),'Pivot fields'!$F104,""),
""))))</f>
        <v/>
      </c>
      <c r="F105" s="35" t="str">
        <f>IF($E105="","",
IF('Sales Value'!$B$6="Customer name",SUMIFS(Data!$H:$H,Data!$B:$B,VAL!$E105,Data!$I:$I,1),
IF('Sales Value'!$B$6="Customer location",SUMIFS(Data!$H:$H,Data!$C:$C,VAL!$E105,Data!$I:$I,1),
IF('Sales Value'!$B$6="Product type",SUMIFS(Data!$H:$H,Data!$F:$F,VAL!$E105,Data!$I:$I,1),
""))))</f>
        <v/>
      </c>
      <c r="G105" s="35" t="str">
        <f>IF($E105="","",
IF('Sales Value'!$B$6="Customer name",SUMIFS(Data!$H:$H,Data!$B:$B,VAL!$E105,Data!$I:$I,53),
IF('Sales Value'!$B$6="Customer location",SUMIFS(Data!$H:$H,Data!$C:$C,VAL!$E105,Data!$I:$I,53),
IF('Sales Value'!$B$6="Product type",SUMIFS(Data!$H:$H,Data!$F:$F,VAL!$E105,Data!$I:$I,53),
""))))</f>
        <v/>
      </c>
      <c r="I105" s="35" t="str">
        <f>IF($E105="","",
IF('Sales Value'!$B$6="Customer name",SUMIFS(Data!$H:$H,Data!$B:$B,VAL!$E105,Data!$I:$I,"&gt;0",Data!$I:$I,"&lt;=4"),
IF('Sales Value'!$B$6="Customer location",SUMIFS(Data!$H:$H,Data!$C:$C,VAL!$E105,Data!$I:$I,"&gt;0",Data!$I:$I,"&lt;=4"),
IF('Sales Value'!$B$6="Product type",SUMIFS(Data!$H:$H,Data!$F:$F,VAL!$E105,Data!$I:$I,"&gt;0",Data!$I:$I,"&lt;=4"),
""))))</f>
        <v/>
      </c>
      <c r="J105" s="35" t="str">
        <f>IF($E105="","",
IF('Sales Value'!$B$6="Customer name",SUMIFS(Data!$H:$H,Data!$B:$B,VAL!$E105,Data!$I:$I,"&gt;52",Data!$I:$I,"&lt;=56"),
IF('Sales Value'!$B$6="Customer location",SUMIFS(Data!$H:$H,Data!$C:$C,VAL!$E105,Data!$I:$I,"&gt;52",Data!$I:$I,"&lt;=56"),
IF('Sales Value'!$B$6="Product type",SUMIFS(Data!$H:$H,Data!$F:$F,VAL!$E105,Data!$I:$I,"&gt;52",Data!$I:$I,"&lt;=56"),
""))))</f>
        <v/>
      </c>
      <c r="L105" s="35" t="str">
        <f>IF($E105="","",
IF('Sales Value'!$B$6="Customer name",SUMIFS(Data!$H:$H,Data!$B:$B,VAL!$E105,Data!$I:$I,"&gt;0",Data!$I:$I,"&lt;=13"),
IF('Sales Value'!$B$6="Customer location",SUMIFS(Data!$H:$H,Data!$C:$C,VAL!$E105,Data!$I:$I,"&gt;0",Data!$I:$I,"&lt;=13"),
IF('Sales Value'!$B$6="Product type",SUMIFS(Data!$H:$H,Data!$F:$F,VAL!$E105,Data!$I:$I,"&gt;0",Data!$I:$I,"&lt;=13"),
""))))</f>
        <v/>
      </c>
      <c r="M105" s="35" t="str">
        <f>IF($E105="","",
IF('Sales Value'!$B$6="Customer name",SUMIFS(Data!$H:$H,Data!$B:$B,VAL!$E105,Data!$I:$I,"&gt;52",Data!$I:$I,"&lt;=65"),
IF('Sales Value'!$B$6="Customer location",SUMIFS(Data!$H:$H,Data!$C:$C,VAL!$E105,Data!$I:$I,"&gt;52",Data!$I:$I,"&lt;=65"),
IF('Sales Value'!$B$6="Product type",SUMIFS(Data!$H:$H,Data!$F:$F,VAL!$E105,Data!$I:$I,"&gt;52",Data!$I:$I,"&lt;=65"),
""))))</f>
        <v/>
      </c>
      <c r="O105" s="35" t="str">
        <f>IF($E105="","",
IF('Sales Value'!$B$6="Customer name",SUMIFS(Data!$H:$H,Data!$B:$B,VAL!$E105,Data!$I:$I,"&gt;0",Data!$I:$I,"&lt;=52"),
IF('Sales Value'!$B$6="Customer location",SUMIFS(Data!$H:$H,Data!$C:$C,VAL!$E105,Data!$I:$I,"&gt;0",Data!$I:$I,"&lt;=52"),
IF('Sales Value'!$B$6="Product type",SUMIFS(Data!$H:$H,Data!$F:$F,VAL!$E105,Data!$I:$I,"&gt;0",Data!$I:$I,"&lt;=52"),
""))))</f>
        <v/>
      </c>
      <c r="P105" s="35" t="str">
        <f>IF($E105="","",
IF('Sales Value'!$B$6="Customer name",SUMIFS(Data!$H:$H,Data!$B:$B,VAL!$E105,Data!$I:$I,"&gt;52",Data!$I:$I,"&lt;=104"),
IF('Sales Value'!$B$6="Customer location",SUMIFS(Data!$H:$H,Data!$C:$C,VAL!$E105,Data!$I:$I,"&gt;52",Data!$I:$I,"&lt;=104"),
IF('Sales Value'!$B$6="Product type",SUMIFS(Data!$H:$H,Data!$F:$F,VAL!$E105,Data!$I:$I,"&gt;52",Data!$I:$I,"&lt;=104"),
""))))</f>
        <v/>
      </c>
    </row>
    <row r="106" spans="1:16" x14ac:dyDescent="0.35">
      <c r="A106" s="8" t="str">
        <f>IFERROR(_xlfn.RANK.EQ(F106,$F$3:$F$150,0)+COUNTIF($F$3:F106,F106)-1,"")</f>
        <v/>
      </c>
      <c r="B106" s="8" t="str">
        <f>IFERROR(_xlfn.RANK.EQ(I106,$I$3:$I$150,0)+COUNTIF($I$3:I106,I106)-1,"")</f>
        <v/>
      </c>
      <c r="C106" s="8" t="str">
        <f>IFERROR(_xlfn.RANK.EQ(L106,$L$3:$L$150,0)+COUNTIF($L$3:L106,L106)-1,"")</f>
        <v/>
      </c>
      <c r="D106" s="8" t="str">
        <f>IFERROR(_xlfn.RANK.EQ(O106,$O$3:$O$150,0)+COUNTIF($O$3:O106,O106)-1,"")</f>
        <v/>
      </c>
      <c r="E106" t="str">
        <f xml:space="preserve">
IF('Pivot fields'!$B105="(blank)","",
IF('Sales Value'!$B$6="Customer Name",IF(NOT(OR('Pivot fields'!$B105="(blank)",'Pivot fields'!$B105="")),'Pivot fields'!$B105,""),
IF('Sales Value'!$B$6="Customer location",IF(NOT(OR('Pivot fields'!$D105="(blank)",'Pivot fields'!$D105="")),'Pivot fields'!$D105,""),
IF('Sales Value'!$B$6="Product type",IF(NOT(OR('Pivot fields'!$F105="(blank)",'Pivot fields'!$F105="")),'Pivot fields'!$F105,""),
""))))</f>
        <v/>
      </c>
      <c r="F106" s="35" t="str">
        <f>IF($E106="","",
IF('Sales Value'!$B$6="Customer name",SUMIFS(Data!$H:$H,Data!$B:$B,VAL!$E106,Data!$I:$I,1),
IF('Sales Value'!$B$6="Customer location",SUMIFS(Data!$H:$H,Data!$C:$C,VAL!$E106,Data!$I:$I,1),
IF('Sales Value'!$B$6="Product type",SUMIFS(Data!$H:$H,Data!$F:$F,VAL!$E106,Data!$I:$I,1),
""))))</f>
        <v/>
      </c>
      <c r="G106" s="35" t="str">
        <f>IF($E106="","",
IF('Sales Value'!$B$6="Customer name",SUMIFS(Data!$H:$H,Data!$B:$B,VAL!$E106,Data!$I:$I,53),
IF('Sales Value'!$B$6="Customer location",SUMIFS(Data!$H:$H,Data!$C:$C,VAL!$E106,Data!$I:$I,53),
IF('Sales Value'!$B$6="Product type",SUMIFS(Data!$H:$H,Data!$F:$F,VAL!$E106,Data!$I:$I,53),
""))))</f>
        <v/>
      </c>
      <c r="I106" s="35" t="str">
        <f>IF($E106="","",
IF('Sales Value'!$B$6="Customer name",SUMIFS(Data!$H:$H,Data!$B:$B,VAL!$E106,Data!$I:$I,"&gt;0",Data!$I:$I,"&lt;=4"),
IF('Sales Value'!$B$6="Customer location",SUMIFS(Data!$H:$H,Data!$C:$C,VAL!$E106,Data!$I:$I,"&gt;0",Data!$I:$I,"&lt;=4"),
IF('Sales Value'!$B$6="Product type",SUMIFS(Data!$H:$H,Data!$F:$F,VAL!$E106,Data!$I:$I,"&gt;0",Data!$I:$I,"&lt;=4"),
""))))</f>
        <v/>
      </c>
      <c r="J106" s="35" t="str">
        <f>IF($E106="","",
IF('Sales Value'!$B$6="Customer name",SUMIFS(Data!$H:$H,Data!$B:$B,VAL!$E106,Data!$I:$I,"&gt;52",Data!$I:$I,"&lt;=56"),
IF('Sales Value'!$B$6="Customer location",SUMIFS(Data!$H:$H,Data!$C:$C,VAL!$E106,Data!$I:$I,"&gt;52",Data!$I:$I,"&lt;=56"),
IF('Sales Value'!$B$6="Product type",SUMIFS(Data!$H:$H,Data!$F:$F,VAL!$E106,Data!$I:$I,"&gt;52",Data!$I:$I,"&lt;=56"),
""))))</f>
        <v/>
      </c>
      <c r="L106" s="35" t="str">
        <f>IF($E106="","",
IF('Sales Value'!$B$6="Customer name",SUMIFS(Data!$H:$H,Data!$B:$B,VAL!$E106,Data!$I:$I,"&gt;0",Data!$I:$I,"&lt;=13"),
IF('Sales Value'!$B$6="Customer location",SUMIFS(Data!$H:$H,Data!$C:$C,VAL!$E106,Data!$I:$I,"&gt;0",Data!$I:$I,"&lt;=13"),
IF('Sales Value'!$B$6="Product type",SUMIFS(Data!$H:$H,Data!$F:$F,VAL!$E106,Data!$I:$I,"&gt;0",Data!$I:$I,"&lt;=13"),
""))))</f>
        <v/>
      </c>
      <c r="M106" s="35" t="str">
        <f>IF($E106="","",
IF('Sales Value'!$B$6="Customer name",SUMIFS(Data!$H:$H,Data!$B:$B,VAL!$E106,Data!$I:$I,"&gt;52",Data!$I:$I,"&lt;=65"),
IF('Sales Value'!$B$6="Customer location",SUMIFS(Data!$H:$H,Data!$C:$C,VAL!$E106,Data!$I:$I,"&gt;52",Data!$I:$I,"&lt;=65"),
IF('Sales Value'!$B$6="Product type",SUMIFS(Data!$H:$H,Data!$F:$F,VAL!$E106,Data!$I:$I,"&gt;52",Data!$I:$I,"&lt;=65"),
""))))</f>
        <v/>
      </c>
      <c r="O106" s="35" t="str">
        <f>IF($E106="","",
IF('Sales Value'!$B$6="Customer name",SUMIFS(Data!$H:$H,Data!$B:$B,VAL!$E106,Data!$I:$I,"&gt;0",Data!$I:$I,"&lt;=52"),
IF('Sales Value'!$B$6="Customer location",SUMIFS(Data!$H:$H,Data!$C:$C,VAL!$E106,Data!$I:$I,"&gt;0",Data!$I:$I,"&lt;=52"),
IF('Sales Value'!$B$6="Product type",SUMIFS(Data!$H:$H,Data!$F:$F,VAL!$E106,Data!$I:$I,"&gt;0",Data!$I:$I,"&lt;=52"),
""))))</f>
        <v/>
      </c>
      <c r="P106" s="35" t="str">
        <f>IF($E106="","",
IF('Sales Value'!$B$6="Customer name",SUMIFS(Data!$H:$H,Data!$B:$B,VAL!$E106,Data!$I:$I,"&gt;52",Data!$I:$I,"&lt;=104"),
IF('Sales Value'!$B$6="Customer location",SUMIFS(Data!$H:$H,Data!$C:$C,VAL!$E106,Data!$I:$I,"&gt;52",Data!$I:$I,"&lt;=104"),
IF('Sales Value'!$B$6="Product type",SUMIFS(Data!$H:$H,Data!$F:$F,VAL!$E106,Data!$I:$I,"&gt;52",Data!$I:$I,"&lt;=104"),
""))))</f>
        <v/>
      </c>
    </row>
    <row r="107" spans="1:16" x14ac:dyDescent="0.35">
      <c r="A107" s="8" t="str">
        <f>IFERROR(_xlfn.RANK.EQ(F107,$F$3:$F$150,0)+COUNTIF($F$3:F107,F107)-1,"")</f>
        <v/>
      </c>
      <c r="B107" s="8" t="str">
        <f>IFERROR(_xlfn.RANK.EQ(I107,$I$3:$I$150,0)+COUNTIF($I$3:I107,I107)-1,"")</f>
        <v/>
      </c>
      <c r="C107" s="8" t="str">
        <f>IFERROR(_xlfn.RANK.EQ(L107,$L$3:$L$150,0)+COUNTIF($L$3:L107,L107)-1,"")</f>
        <v/>
      </c>
      <c r="D107" s="8" t="str">
        <f>IFERROR(_xlfn.RANK.EQ(O107,$O$3:$O$150,0)+COUNTIF($O$3:O107,O107)-1,"")</f>
        <v/>
      </c>
      <c r="E107" t="str">
        <f xml:space="preserve">
IF('Pivot fields'!$B106="(blank)","",
IF('Sales Value'!$B$6="Customer Name",IF(NOT(OR('Pivot fields'!$B106="(blank)",'Pivot fields'!$B106="")),'Pivot fields'!$B106,""),
IF('Sales Value'!$B$6="Customer location",IF(NOT(OR('Pivot fields'!$D106="(blank)",'Pivot fields'!$D106="")),'Pivot fields'!$D106,""),
IF('Sales Value'!$B$6="Product type",IF(NOT(OR('Pivot fields'!$F106="(blank)",'Pivot fields'!$F106="")),'Pivot fields'!$F106,""),
""))))</f>
        <v/>
      </c>
      <c r="F107" s="35" t="str">
        <f>IF($E107="","",
IF('Sales Value'!$B$6="Customer name",SUMIFS(Data!$H:$H,Data!$B:$B,VAL!$E107,Data!$I:$I,1),
IF('Sales Value'!$B$6="Customer location",SUMIFS(Data!$H:$H,Data!$C:$C,VAL!$E107,Data!$I:$I,1),
IF('Sales Value'!$B$6="Product type",SUMIFS(Data!$H:$H,Data!$F:$F,VAL!$E107,Data!$I:$I,1),
""))))</f>
        <v/>
      </c>
      <c r="G107" s="35" t="str">
        <f>IF($E107="","",
IF('Sales Value'!$B$6="Customer name",SUMIFS(Data!$H:$H,Data!$B:$B,VAL!$E107,Data!$I:$I,53),
IF('Sales Value'!$B$6="Customer location",SUMIFS(Data!$H:$H,Data!$C:$C,VAL!$E107,Data!$I:$I,53),
IF('Sales Value'!$B$6="Product type",SUMIFS(Data!$H:$H,Data!$F:$F,VAL!$E107,Data!$I:$I,53),
""))))</f>
        <v/>
      </c>
      <c r="I107" s="35" t="str">
        <f>IF($E107="","",
IF('Sales Value'!$B$6="Customer name",SUMIFS(Data!$H:$H,Data!$B:$B,VAL!$E107,Data!$I:$I,"&gt;0",Data!$I:$I,"&lt;=4"),
IF('Sales Value'!$B$6="Customer location",SUMIFS(Data!$H:$H,Data!$C:$C,VAL!$E107,Data!$I:$I,"&gt;0",Data!$I:$I,"&lt;=4"),
IF('Sales Value'!$B$6="Product type",SUMIFS(Data!$H:$H,Data!$F:$F,VAL!$E107,Data!$I:$I,"&gt;0",Data!$I:$I,"&lt;=4"),
""))))</f>
        <v/>
      </c>
      <c r="J107" s="35" t="str">
        <f>IF($E107="","",
IF('Sales Value'!$B$6="Customer name",SUMIFS(Data!$H:$H,Data!$B:$B,VAL!$E107,Data!$I:$I,"&gt;52",Data!$I:$I,"&lt;=56"),
IF('Sales Value'!$B$6="Customer location",SUMIFS(Data!$H:$H,Data!$C:$C,VAL!$E107,Data!$I:$I,"&gt;52",Data!$I:$I,"&lt;=56"),
IF('Sales Value'!$B$6="Product type",SUMIFS(Data!$H:$H,Data!$F:$F,VAL!$E107,Data!$I:$I,"&gt;52",Data!$I:$I,"&lt;=56"),
""))))</f>
        <v/>
      </c>
      <c r="L107" s="35" t="str">
        <f>IF($E107="","",
IF('Sales Value'!$B$6="Customer name",SUMIFS(Data!$H:$H,Data!$B:$B,VAL!$E107,Data!$I:$I,"&gt;0",Data!$I:$I,"&lt;=13"),
IF('Sales Value'!$B$6="Customer location",SUMIFS(Data!$H:$H,Data!$C:$C,VAL!$E107,Data!$I:$I,"&gt;0",Data!$I:$I,"&lt;=13"),
IF('Sales Value'!$B$6="Product type",SUMIFS(Data!$H:$H,Data!$F:$F,VAL!$E107,Data!$I:$I,"&gt;0",Data!$I:$I,"&lt;=13"),
""))))</f>
        <v/>
      </c>
      <c r="M107" s="35" t="str">
        <f>IF($E107="","",
IF('Sales Value'!$B$6="Customer name",SUMIFS(Data!$H:$H,Data!$B:$B,VAL!$E107,Data!$I:$I,"&gt;52",Data!$I:$I,"&lt;=65"),
IF('Sales Value'!$B$6="Customer location",SUMIFS(Data!$H:$H,Data!$C:$C,VAL!$E107,Data!$I:$I,"&gt;52",Data!$I:$I,"&lt;=65"),
IF('Sales Value'!$B$6="Product type",SUMIFS(Data!$H:$H,Data!$F:$F,VAL!$E107,Data!$I:$I,"&gt;52",Data!$I:$I,"&lt;=65"),
""))))</f>
        <v/>
      </c>
      <c r="O107" s="35" t="str">
        <f>IF($E107="","",
IF('Sales Value'!$B$6="Customer name",SUMIFS(Data!$H:$H,Data!$B:$B,VAL!$E107,Data!$I:$I,"&gt;0",Data!$I:$I,"&lt;=52"),
IF('Sales Value'!$B$6="Customer location",SUMIFS(Data!$H:$H,Data!$C:$C,VAL!$E107,Data!$I:$I,"&gt;0",Data!$I:$I,"&lt;=52"),
IF('Sales Value'!$B$6="Product type",SUMIFS(Data!$H:$H,Data!$F:$F,VAL!$E107,Data!$I:$I,"&gt;0",Data!$I:$I,"&lt;=52"),
""))))</f>
        <v/>
      </c>
      <c r="P107" s="35" t="str">
        <f>IF($E107="","",
IF('Sales Value'!$B$6="Customer name",SUMIFS(Data!$H:$H,Data!$B:$B,VAL!$E107,Data!$I:$I,"&gt;52",Data!$I:$I,"&lt;=104"),
IF('Sales Value'!$B$6="Customer location",SUMIFS(Data!$H:$H,Data!$C:$C,VAL!$E107,Data!$I:$I,"&gt;52",Data!$I:$I,"&lt;=104"),
IF('Sales Value'!$B$6="Product type",SUMIFS(Data!$H:$H,Data!$F:$F,VAL!$E107,Data!$I:$I,"&gt;52",Data!$I:$I,"&lt;=104"),
""))))</f>
        <v/>
      </c>
    </row>
    <row r="108" spans="1:16" x14ac:dyDescent="0.35">
      <c r="A108" s="8" t="str">
        <f>IFERROR(_xlfn.RANK.EQ(F108,$F$3:$F$150,0)+COUNTIF($F$3:F108,F108)-1,"")</f>
        <v/>
      </c>
      <c r="B108" s="8" t="str">
        <f>IFERROR(_xlfn.RANK.EQ(I108,$I$3:$I$150,0)+COUNTIF($I$3:I108,I108)-1,"")</f>
        <v/>
      </c>
      <c r="C108" s="8" t="str">
        <f>IFERROR(_xlfn.RANK.EQ(L108,$L$3:$L$150,0)+COUNTIF($L$3:L108,L108)-1,"")</f>
        <v/>
      </c>
      <c r="D108" s="8" t="str">
        <f>IFERROR(_xlfn.RANK.EQ(O108,$O$3:$O$150,0)+COUNTIF($O$3:O108,O108)-1,"")</f>
        <v/>
      </c>
      <c r="E108" t="str">
        <f xml:space="preserve">
IF('Pivot fields'!$B107="(blank)","",
IF('Sales Value'!$B$6="Customer Name",IF(NOT(OR('Pivot fields'!$B107="(blank)",'Pivot fields'!$B107="")),'Pivot fields'!$B107,""),
IF('Sales Value'!$B$6="Customer location",IF(NOT(OR('Pivot fields'!$D107="(blank)",'Pivot fields'!$D107="")),'Pivot fields'!$D107,""),
IF('Sales Value'!$B$6="Product type",IF(NOT(OR('Pivot fields'!$F107="(blank)",'Pivot fields'!$F107="")),'Pivot fields'!$F107,""),
""))))</f>
        <v/>
      </c>
      <c r="F108" s="35" t="str">
        <f>IF($E108="","",
IF('Sales Value'!$B$6="Customer name",SUMIFS(Data!$H:$H,Data!$B:$B,VAL!$E108,Data!$I:$I,1),
IF('Sales Value'!$B$6="Customer location",SUMIFS(Data!$H:$H,Data!$C:$C,VAL!$E108,Data!$I:$I,1),
IF('Sales Value'!$B$6="Product type",SUMIFS(Data!$H:$H,Data!$F:$F,VAL!$E108,Data!$I:$I,1),
""))))</f>
        <v/>
      </c>
      <c r="G108" s="35" t="str">
        <f>IF($E108="","",
IF('Sales Value'!$B$6="Customer name",SUMIFS(Data!$H:$H,Data!$B:$B,VAL!$E108,Data!$I:$I,53),
IF('Sales Value'!$B$6="Customer location",SUMIFS(Data!$H:$H,Data!$C:$C,VAL!$E108,Data!$I:$I,53),
IF('Sales Value'!$B$6="Product type",SUMIFS(Data!$H:$H,Data!$F:$F,VAL!$E108,Data!$I:$I,53),
""))))</f>
        <v/>
      </c>
      <c r="I108" s="35" t="str">
        <f>IF($E108="","",
IF('Sales Value'!$B$6="Customer name",SUMIFS(Data!$H:$H,Data!$B:$B,VAL!$E108,Data!$I:$I,"&gt;0",Data!$I:$I,"&lt;=4"),
IF('Sales Value'!$B$6="Customer location",SUMIFS(Data!$H:$H,Data!$C:$C,VAL!$E108,Data!$I:$I,"&gt;0",Data!$I:$I,"&lt;=4"),
IF('Sales Value'!$B$6="Product type",SUMIFS(Data!$H:$H,Data!$F:$F,VAL!$E108,Data!$I:$I,"&gt;0",Data!$I:$I,"&lt;=4"),
""))))</f>
        <v/>
      </c>
      <c r="J108" s="35" t="str">
        <f>IF($E108="","",
IF('Sales Value'!$B$6="Customer name",SUMIFS(Data!$H:$H,Data!$B:$B,VAL!$E108,Data!$I:$I,"&gt;52",Data!$I:$I,"&lt;=56"),
IF('Sales Value'!$B$6="Customer location",SUMIFS(Data!$H:$H,Data!$C:$C,VAL!$E108,Data!$I:$I,"&gt;52",Data!$I:$I,"&lt;=56"),
IF('Sales Value'!$B$6="Product type",SUMIFS(Data!$H:$H,Data!$F:$F,VAL!$E108,Data!$I:$I,"&gt;52",Data!$I:$I,"&lt;=56"),
""))))</f>
        <v/>
      </c>
      <c r="L108" s="35" t="str">
        <f>IF($E108="","",
IF('Sales Value'!$B$6="Customer name",SUMIFS(Data!$H:$H,Data!$B:$B,VAL!$E108,Data!$I:$I,"&gt;0",Data!$I:$I,"&lt;=13"),
IF('Sales Value'!$B$6="Customer location",SUMIFS(Data!$H:$H,Data!$C:$C,VAL!$E108,Data!$I:$I,"&gt;0",Data!$I:$I,"&lt;=13"),
IF('Sales Value'!$B$6="Product type",SUMIFS(Data!$H:$H,Data!$F:$F,VAL!$E108,Data!$I:$I,"&gt;0",Data!$I:$I,"&lt;=13"),
""))))</f>
        <v/>
      </c>
      <c r="M108" s="35" t="str">
        <f>IF($E108="","",
IF('Sales Value'!$B$6="Customer name",SUMIFS(Data!$H:$H,Data!$B:$B,VAL!$E108,Data!$I:$I,"&gt;52",Data!$I:$I,"&lt;=65"),
IF('Sales Value'!$B$6="Customer location",SUMIFS(Data!$H:$H,Data!$C:$C,VAL!$E108,Data!$I:$I,"&gt;52",Data!$I:$I,"&lt;=65"),
IF('Sales Value'!$B$6="Product type",SUMIFS(Data!$H:$H,Data!$F:$F,VAL!$E108,Data!$I:$I,"&gt;52",Data!$I:$I,"&lt;=65"),
""))))</f>
        <v/>
      </c>
      <c r="O108" s="35" t="str">
        <f>IF($E108="","",
IF('Sales Value'!$B$6="Customer name",SUMIFS(Data!$H:$H,Data!$B:$B,VAL!$E108,Data!$I:$I,"&gt;0",Data!$I:$I,"&lt;=52"),
IF('Sales Value'!$B$6="Customer location",SUMIFS(Data!$H:$H,Data!$C:$C,VAL!$E108,Data!$I:$I,"&gt;0",Data!$I:$I,"&lt;=52"),
IF('Sales Value'!$B$6="Product type",SUMIFS(Data!$H:$H,Data!$F:$F,VAL!$E108,Data!$I:$I,"&gt;0",Data!$I:$I,"&lt;=52"),
""))))</f>
        <v/>
      </c>
      <c r="P108" s="35" t="str">
        <f>IF($E108="","",
IF('Sales Value'!$B$6="Customer name",SUMIFS(Data!$H:$H,Data!$B:$B,VAL!$E108,Data!$I:$I,"&gt;52",Data!$I:$I,"&lt;=104"),
IF('Sales Value'!$B$6="Customer location",SUMIFS(Data!$H:$H,Data!$C:$C,VAL!$E108,Data!$I:$I,"&gt;52",Data!$I:$I,"&lt;=104"),
IF('Sales Value'!$B$6="Product type",SUMIFS(Data!$H:$H,Data!$F:$F,VAL!$E108,Data!$I:$I,"&gt;52",Data!$I:$I,"&lt;=104"),
""))))</f>
        <v/>
      </c>
    </row>
    <row r="109" spans="1:16" x14ac:dyDescent="0.35">
      <c r="A109" s="8" t="str">
        <f>IFERROR(_xlfn.RANK.EQ(F109,$F$3:$F$150,0)+COUNTIF($F$3:F109,F109)-1,"")</f>
        <v/>
      </c>
      <c r="B109" s="8" t="str">
        <f>IFERROR(_xlfn.RANK.EQ(I109,$I$3:$I$150,0)+COUNTIF($I$3:I109,I109)-1,"")</f>
        <v/>
      </c>
      <c r="C109" s="8" t="str">
        <f>IFERROR(_xlfn.RANK.EQ(L109,$L$3:$L$150,0)+COUNTIF($L$3:L109,L109)-1,"")</f>
        <v/>
      </c>
      <c r="D109" s="8" t="str">
        <f>IFERROR(_xlfn.RANK.EQ(O109,$O$3:$O$150,0)+COUNTIF($O$3:O109,O109)-1,"")</f>
        <v/>
      </c>
      <c r="E109" t="str">
        <f xml:space="preserve">
IF('Pivot fields'!$B108="(blank)","",
IF('Sales Value'!$B$6="Customer Name",IF(NOT(OR('Pivot fields'!$B108="(blank)",'Pivot fields'!$B108="")),'Pivot fields'!$B108,""),
IF('Sales Value'!$B$6="Customer location",IF(NOT(OR('Pivot fields'!$D108="(blank)",'Pivot fields'!$D108="")),'Pivot fields'!$D108,""),
IF('Sales Value'!$B$6="Product type",IF(NOT(OR('Pivot fields'!$F108="(blank)",'Pivot fields'!$F108="")),'Pivot fields'!$F108,""),
""))))</f>
        <v/>
      </c>
      <c r="F109" s="35" t="str">
        <f>IF($E109="","",
IF('Sales Value'!$B$6="Customer name",SUMIFS(Data!$H:$H,Data!$B:$B,VAL!$E109,Data!$I:$I,1),
IF('Sales Value'!$B$6="Customer location",SUMIFS(Data!$H:$H,Data!$C:$C,VAL!$E109,Data!$I:$I,1),
IF('Sales Value'!$B$6="Product type",SUMIFS(Data!$H:$H,Data!$F:$F,VAL!$E109,Data!$I:$I,1),
""))))</f>
        <v/>
      </c>
      <c r="G109" s="35" t="str">
        <f>IF($E109="","",
IF('Sales Value'!$B$6="Customer name",SUMIFS(Data!$H:$H,Data!$B:$B,VAL!$E109,Data!$I:$I,53),
IF('Sales Value'!$B$6="Customer location",SUMIFS(Data!$H:$H,Data!$C:$C,VAL!$E109,Data!$I:$I,53),
IF('Sales Value'!$B$6="Product type",SUMIFS(Data!$H:$H,Data!$F:$F,VAL!$E109,Data!$I:$I,53),
""))))</f>
        <v/>
      </c>
      <c r="I109" s="35" t="str">
        <f>IF($E109="","",
IF('Sales Value'!$B$6="Customer name",SUMIFS(Data!$H:$H,Data!$B:$B,VAL!$E109,Data!$I:$I,"&gt;0",Data!$I:$I,"&lt;=4"),
IF('Sales Value'!$B$6="Customer location",SUMIFS(Data!$H:$H,Data!$C:$C,VAL!$E109,Data!$I:$I,"&gt;0",Data!$I:$I,"&lt;=4"),
IF('Sales Value'!$B$6="Product type",SUMIFS(Data!$H:$H,Data!$F:$F,VAL!$E109,Data!$I:$I,"&gt;0",Data!$I:$I,"&lt;=4"),
""))))</f>
        <v/>
      </c>
      <c r="J109" s="35" t="str">
        <f>IF($E109="","",
IF('Sales Value'!$B$6="Customer name",SUMIFS(Data!$H:$H,Data!$B:$B,VAL!$E109,Data!$I:$I,"&gt;52",Data!$I:$I,"&lt;=56"),
IF('Sales Value'!$B$6="Customer location",SUMIFS(Data!$H:$H,Data!$C:$C,VAL!$E109,Data!$I:$I,"&gt;52",Data!$I:$I,"&lt;=56"),
IF('Sales Value'!$B$6="Product type",SUMIFS(Data!$H:$H,Data!$F:$F,VAL!$E109,Data!$I:$I,"&gt;52",Data!$I:$I,"&lt;=56"),
""))))</f>
        <v/>
      </c>
      <c r="L109" s="35" t="str">
        <f>IF($E109="","",
IF('Sales Value'!$B$6="Customer name",SUMIFS(Data!$H:$H,Data!$B:$B,VAL!$E109,Data!$I:$I,"&gt;0",Data!$I:$I,"&lt;=13"),
IF('Sales Value'!$B$6="Customer location",SUMIFS(Data!$H:$H,Data!$C:$C,VAL!$E109,Data!$I:$I,"&gt;0",Data!$I:$I,"&lt;=13"),
IF('Sales Value'!$B$6="Product type",SUMIFS(Data!$H:$H,Data!$F:$F,VAL!$E109,Data!$I:$I,"&gt;0",Data!$I:$I,"&lt;=13"),
""))))</f>
        <v/>
      </c>
      <c r="M109" s="35" t="str">
        <f>IF($E109="","",
IF('Sales Value'!$B$6="Customer name",SUMIFS(Data!$H:$H,Data!$B:$B,VAL!$E109,Data!$I:$I,"&gt;52",Data!$I:$I,"&lt;=65"),
IF('Sales Value'!$B$6="Customer location",SUMIFS(Data!$H:$H,Data!$C:$C,VAL!$E109,Data!$I:$I,"&gt;52",Data!$I:$I,"&lt;=65"),
IF('Sales Value'!$B$6="Product type",SUMIFS(Data!$H:$H,Data!$F:$F,VAL!$E109,Data!$I:$I,"&gt;52",Data!$I:$I,"&lt;=65"),
""))))</f>
        <v/>
      </c>
      <c r="O109" s="35" t="str">
        <f>IF($E109="","",
IF('Sales Value'!$B$6="Customer name",SUMIFS(Data!$H:$H,Data!$B:$B,VAL!$E109,Data!$I:$I,"&gt;0",Data!$I:$I,"&lt;=52"),
IF('Sales Value'!$B$6="Customer location",SUMIFS(Data!$H:$H,Data!$C:$C,VAL!$E109,Data!$I:$I,"&gt;0",Data!$I:$I,"&lt;=52"),
IF('Sales Value'!$B$6="Product type",SUMIFS(Data!$H:$H,Data!$F:$F,VAL!$E109,Data!$I:$I,"&gt;0",Data!$I:$I,"&lt;=52"),
""))))</f>
        <v/>
      </c>
      <c r="P109" s="35" t="str">
        <f>IF($E109="","",
IF('Sales Value'!$B$6="Customer name",SUMIFS(Data!$H:$H,Data!$B:$B,VAL!$E109,Data!$I:$I,"&gt;52",Data!$I:$I,"&lt;=104"),
IF('Sales Value'!$B$6="Customer location",SUMIFS(Data!$H:$H,Data!$C:$C,VAL!$E109,Data!$I:$I,"&gt;52",Data!$I:$I,"&lt;=104"),
IF('Sales Value'!$B$6="Product type",SUMIFS(Data!$H:$H,Data!$F:$F,VAL!$E109,Data!$I:$I,"&gt;52",Data!$I:$I,"&lt;=104"),
""))))</f>
        <v/>
      </c>
    </row>
    <row r="110" spans="1:16" x14ac:dyDescent="0.35">
      <c r="A110" s="8" t="str">
        <f>IFERROR(_xlfn.RANK.EQ(F110,$F$3:$F$150,0)+COUNTIF($F$3:F110,F110)-1,"")</f>
        <v/>
      </c>
      <c r="B110" s="8" t="str">
        <f>IFERROR(_xlfn.RANK.EQ(I110,$I$3:$I$150,0)+COUNTIF($I$3:I110,I110)-1,"")</f>
        <v/>
      </c>
      <c r="C110" s="8" t="str">
        <f>IFERROR(_xlfn.RANK.EQ(L110,$L$3:$L$150,0)+COUNTIF($L$3:L110,L110)-1,"")</f>
        <v/>
      </c>
      <c r="D110" s="8" t="str">
        <f>IFERROR(_xlfn.RANK.EQ(O110,$O$3:$O$150,0)+COUNTIF($O$3:O110,O110)-1,"")</f>
        <v/>
      </c>
      <c r="E110" t="str">
        <f xml:space="preserve">
IF('Pivot fields'!$B109="(blank)","",
IF('Sales Value'!$B$6="Customer Name",IF(NOT(OR('Pivot fields'!$B109="(blank)",'Pivot fields'!$B109="")),'Pivot fields'!$B109,""),
IF('Sales Value'!$B$6="Customer location",IF(NOT(OR('Pivot fields'!$D109="(blank)",'Pivot fields'!$D109="")),'Pivot fields'!$D109,""),
IF('Sales Value'!$B$6="Product type",IF(NOT(OR('Pivot fields'!$F109="(blank)",'Pivot fields'!$F109="")),'Pivot fields'!$F109,""),
""))))</f>
        <v/>
      </c>
      <c r="F110" s="35" t="str">
        <f>IF($E110="","",
IF('Sales Value'!$B$6="Customer name",SUMIFS(Data!$H:$H,Data!$B:$B,VAL!$E110,Data!$I:$I,1),
IF('Sales Value'!$B$6="Customer location",SUMIFS(Data!$H:$H,Data!$C:$C,VAL!$E110,Data!$I:$I,1),
IF('Sales Value'!$B$6="Product type",SUMIFS(Data!$H:$H,Data!$F:$F,VAL!$E110,Data!$I:$I,1),
""))))</f>
        <v/>
      </c>
      <c r="G110" s="35" t="str">
        <f>IF($E110="","",
IF('Sales Value'!$B$6="Customer name",SUMIFS(Data!$H:$H,Data!$B:$B,VAL!$E110,Data!$I:$I,53),
IF('Sales Value'!$B$6="Customer location",SUMIFS(Data!$H:$H,Data!$C:$C,VAL!$E110,Data!$I:$I,53),
IF('Sales Value'!$B$6="Product type",SUMIFS(Data!$H:$H,Data!$F:$F,VAL!$E110,Data!$I:$I,53),
""))))</f>
        <v/>
      </c>
      <c r="I110" s="35" t="str">
        <f>IF($E110="","",
IF('Sales Value'!$B$6="Customer name",SUMIFS(Data!$H:$H,Data!$B:$B,VAL!$E110,Data!$I:$I,"&gt;0",Data!$I:$I,"&lt;=4"),
IF('Sales Value'!$B$6="Customer location",SUMIFS(Data!$H:$H,Data!$C:$C,VAL!$E110,Data!$I:$I,"&gt;0",Data!$I:$I,"&lt;=4"),
IF('Sales Value'!$B$6="Product type",SUMIFS(Data!$H:$H,Data!$F:$F,VAL!$E110,Data!$I:$I,"&gt;0",Data!$I:$I,"&lt;=4"),
""))))</f>
        <v/>
      </c>
      <c r="J110" s="35" t="str">
        <f>IF($E110="","",
IF('Sales Value'!$B$6="Customer name",SUMIFS(Data!$H:$H,Data!$B:$B,VAL!$E110,Data!$I:$I,"&gt;52",Data!$I:$I,"&lt;=56"),
IF('Sales Value'!$B$6="Customer location",SUMIFS(Data!$H:$H,Data!$C:$C,VAL!$E110,Data!$I:$I,"&gt;52",Data!$I:$I,"&lt;=56"),
IF('Sales Value'!$B$6="Product type",SUMIFS(Data!$H:$H,Data!$F:$F,VAL!$E110,Data!$I:$I,"&gt;52",Data!$I:$I,"&lt;=56"),
""))))</f>
        <v/>
      </c>
      <c r="L110" s="35" t="str">
        <f>IF($E110="","",
IF('Sales Value'!$B$6="Customer name",SUMIFS(Data!$H:$H,Data!$B:$B,VAL!$E110,Data!$I:$I,"&gt;0",Data!$I:$I,"&lt;=13"),
IF('Sales Value'!$B$6="Customer location",SUMIFS(Data!$H:$H,Data!$C:$C,VAL!$E110,Data!$I:$I,"&gt;0",Data!$I:$I,"&lt;=13"),
IF('Sales Value'!$B$6="Product type",SUMIFS(Data!$H:$H,Data!$F:$F,VAL!$E110,Data!$I:$I,"&gt;0",Data!$I:$I,"&lt;=13"),
""))))</f>
        <v/>
      </c>
      <c r="M110" s="35" t="str">
        <f>IF($E110="","",
IF('Sales Value'!$B$6="Customer name",SUMIFS(Data!$H:$H,Data!$B:$B,VAL!$E110,Data!$I:$I,"&gt;52",Data!$I:$I,"&lt;=65"),
IF('Sales Value'!$B$6="Customer location",SUMIFS(Data!$H:$H,Data!$C:$C,VAL!$E110,Data!$I:$I,"&gt;52",Data!$I:$I,"&lt;=65"),
IF('Sales Value'!$B$6="Product type",SUMIFS(Data!$H:$H,Data!$F:$F,VAL!$E110,Data!$I:$I,"&gt;52",Data!$I:$I,"&lt;=65"),
""))))</f>
        <v/>
      </c>
      <c r="O110" s="35" t="str">
        <f>IF($E110="","",
IF('Sales Value'!$B$6="Customer name",SUMIFS(Data!$H:$H,Data!$B:$B,VAL!$E110,Data!$I:$I,"&gt;0",Data!$I:$I,"&lt;=52"),
IF('Sales Value'!$B$6="Customer location",SUMIFS(Data!$H:$H,Data!$C:$C,VAL!$E110,Data!$I:$I,"&gt;0",Data!$I:$I,"&lt;=52"),
IF('Sales Value'!$B$6="Product type",SUMIFS(Data!$H:$H,Data!$F:$F,VAL!$E110,Data!$I:$I,"&gt;0",Data!$I:$I,"&lt;=52"),
""))))</f>
        <v/>
      </c>
      <c r="P110" s="35" t="str">
        <f>IF($E110="","",
IF('Sales Value'!$B$6="Customer name",SUMIFS(Data!$H:$H,Data!$B:$B,VAL!$E110,Data!$I:$I,"&gt;52",Data!$I:$I,"&lt;=104"),
IF('Sales Value'!$B$6="Customer location",SUMIFS(Data!$H:$H,Data!$C:$C,VAL!$E110,Data!$I:$I,"&gt;52",Data!$I:$I,"&lt;=104"),
IF('Sales Value'!$B$6="Product type",SUMIFS(Data!$H:$H,Data!$F:$F,VAL!$E110,Data!$I:$I,"&gt;52",Data!$I:$I,"&lt;=104"),
""))))</f>
        <v/>
      </c>
    </row>
    <row r="111" spans="1:16" x14ac:dyDescent="0.35">
      <c r="A111" s="8" t="str">
        <f>IFERROR(_xlfn.RANK.EQ(F111,$F$3:$F$150,0)+COUNTIF($F$3:F111,F111)-1,"")</f>
        <v/>
      </c>
      <c r="B111" s="8" t="str">
        <f>IFERROR(_xlfn.RANK.EQ(I111,$I$3:$I$150,0)+COUNTIF($I$3:I111,I111)-1,"")</f>
        <v/>
      </c>
      <c r="C111" s="8" t="str">
        <f>IFERROR(_xlfn.RANK.EQ(L111,$L$3:$L$150,0)+COUNTIF($L$3:L111,L111)-1,"")</f>
        <v/>
      </c>
      <c r="D111" s="8" t="str">
        <f>IFERROR(_xlfn.RANK.EQ(O111,$O$3:$O$150,0)+COUNTIF($O$3:O111,O111)-1,"")</f>
        <v/>
      </c>
      <c r="E111" t="str">
        <f xml:space="preserve">
IF('Pivot fields'!$B110="(blank)","",
IF('Sales Value'!$B$6="Customer Name",IF(NOT(OR('Pivot fields'!$B110="(blank)",'Pivot fields'!$B110="")),'Pivot fields'!$B110,""),
IF('Sales Value'!$B$6="Customer location",IF(NOT(OR('Pivot fields'!$D110="(blank)",'Pivot fields'!$D110="")),'Pivot fields'!$D110,""),
IF('Sales Value'!$B$6="Product type",IF(NOT(OR('Pivot fields'!$F110="(blank)",'Pivot fields'!$F110="")),'Pivot fields'!$F110,""),
""))))</f>
        <v/>
      </c>
      <c r="F111" s="35" t="str">
        <f>IF($E111="","",
IF('Sales Value'!$B$6="Customer name",SUMIFS(Data!$H:$H,Data!$B:$B,VAL!$E111,Data!$I:$I,1),
IF('Sales Value'!$B$6="Customer location",SUMIFS(Data!$H:$H,Data!$C:$C,VAL!$E111,Data!$I:$I,1),
IF('Sales Value'!$B$6="Product type",SUMIFS(Data!$H:$H,Data!$F:$F,VAL!$E111,Data!$I:$I,1),
""))))</f>
        <v/>
      </c>
      <c r="G111" s="35" t="str">
        <f>IF($E111="","",
IF('Sales Value'!$B$6="Customer name",SUMIFS(Data!$H:$H,Data!$B:$B,VAL!$E111,Data!$I:$I,53),
IF('Sales Value'!$B$6="Customer location",SUMIFS(Data!$H:$H,Data!$C:$C,VAL!$E111,Data!$I:$I,53),
IF('Sales Value'!$B$6="Product type",SUMIFS(Data!$H:$H,Data!$F:$F,VAL!$E111,Data!$I:$I,53),
""))))</f>
        <v/>
      </c>
      <c r="I111" s="35" t="str">
        <f>IF($E111="","",
IF('Sales Value'!$B$6="Customer name",SUMIFS(Data!$H:$H,Data!$B:$B,VAL!$E111,Data!$I:$I,"&gt;0",Data!$I:$I,"&lt;=4"),
IF('Sales Value'!$B$6="Customer location",SUMIFS(Data!$H:$H,Data!$C:$C,VAL!$E111,Data!$I:$I,"&gt;0",Data!$I:$I,"&lt;=4"),
IF('Sales Value'!$B$6="Product type",SUMIFS(Data!$H:$H,Data!$F:$F,VAL!$E111,Data!$I:$I,"&gt;0",Data!$I:$I,"&lt;=4"),
""))))</f>
        <v/>
      </c>
      <c r="J111" s="35" t="str">
        <f>IF($E111="","",
IF('Sales Value'!$B$6="Customer name",SUMIFS(Data!$H:$H,Data!$B:$B,VAL!$E111,Data!$I:$I,"&gt;52",Data!$I:$I,"&lt;=56"),
IF('Sales Value'!$B$6="Customer location",SUMIFS(Data!$H:$H,Data!$C:$C,VAL!$E111,Data!$I:$I,"&gt;52",Data!$I:$I,"&lt;=56"),
IF('Sales Value'!$B$6="Product type",SUMIFS(Data!$H:$H,Data!$F:$F,VAL!$E111,Data!$I:$I,"&gt;52",Data!$I:$I,"&lt;=56"),
""))))</f>
        <v/>
      </c>
      <c r="L111" s="35" t="str">
        <f>IF($E111="","",
IF('Sales Value'!$B$6="Customer name",SUMIFS(Data!$H:$H,Data!$B:$B,VAL!$E111,Data!$I:$I,"&gt;0",Data!$I:$I,"&lt;=13"),
IF('Sales Value'!$B$6="Customer location",SUMIFS(Data!$H:$H,Data!$C:$C,VAL!$E111,Data!$I:$I,"&gt;0",Data!$I:$I,"&lt;=13"),
IF('Sales Value'!$B$6="Product type",SUMIFS(Data!$H:$H,Data!$F:$F,VAL!$E111,Data!$I:$I,"&gt;0",Data!$I:$I,"&lt;=13"),
""))))</f>
        <v/>
      </c>
      <c r="M111" s="35" t="str">
        <f>IF($E111="","",
IF('Sales Value'!$B$6="Customer name",SUMIFS(Data!$H:$H,Data!$B:$B,VAL!$E111,Data!$I:$I,"&gt;52",Data!$I:$I,"&lt;=65"),
IF('Sales Value'!$B$6="Customer location",SUMIFS(Data!$H:$H,Data!$C:$C,VAL!$E111,Data!$I:$I,"&gt;52",Data!$I:$I,"&lt;=65"),
IF('Sales Value'!$B$6="Product type",SUMIFS(Data!$H:$H,Data!$F:$F,VAL!$E111,Data!$I:$I,"&gt;52",Data!$I:$I,"&lt;=65"),
""))))</f>
        <v/>
      </c>
      <c r="O111" s="35" t="str">
        <f>IF($E111="","",
IF('Sales Value'!$B$6="Customer name",SUMIFS(Data!$H:$H,Data!$B:$B,VAL!$E111,Data!$I:$I,"&gt;0",Data!$I:$I,"&lt;=52"),
IF('Sales Value'!$B$6="Customer location",SUMIFS(Data!$H:$H,Data!$C:$C,VAL!$E111,Data!$I:$I,"&gt;0",Data!$I:$I,"&lt;=52"),
IF('Sales Value'!$B$6="Product type",SUMIFS(Data!$H:$H,Data!$F:$F,VAL!$E111,Data!$I:$I,"&gt;0",Data!$I:$I,"&lt;=52"),
""))))</f>
        <v/>
      </c>
      <c r="P111" s="35" t="str">
        <f>IF($E111="","",
IF('Sales Value'!$B$6="Customer name",SUMIFS(Data!$H:$H,Data!$B:$B,VAL!$E111,Data!$I:$I,"&gt;52",Data!$I:$I,"&lt;=104"),
IF('Sales Value'!$B$6="Customer location",SUMIFS(Data!$H:$H,Data!$C:$C,VAL!$E111,Data!$I:$I,"&gt;52",Data!$I:$I,"&lt;=104"),
IF('Sales Value'!$B$6="Product type",SUMIFS(Data!$H:$H,Data!$F:$F,VAL!$E111,Data!$I:$I,"&gt;52",Data!$I:$I,"&lt;=104"),
""))))</f>
        <v/>
      </c>
    </row>
    <row r="112" spans="1:16" x14ac:dyDescent="0.35">
      <c r="A112" s="8" t="str">
        <f>IFERROR(_xlfn.RANK.EQ(F112,$F$3:$F$150,0)+COUNTIF($F$3:F112,F112)-1,"")</f>
        <v/>
      </c>
      <c r="B112" s="8" t="str">
        <f>IFERROR(_xlfn.RANK.EQ(I112,$I$3:$I$150,0)+COUNTIF($I$3:I112,I112)-1,"")</f>
        <v/>
      </c>
      <c r="C112" s="8" t="str">
        <f>IFERROR(_xlfn.RANK.EQ(L112,$L$3:$L$150,0)+COUNTIF($L$3:L112,L112)-1,"")</f>
        <v/>
      </c>
      <c r="D112" s="8" t="str">
        <f>IFERROR(_xlfn.RANK.EQ(O112,$O$3:$O$150,0)+COUNTIF($O$3:O112,O112)-1,"")</f>
        <v/>
      </c>
      <c r="E112" t="str">
        <f xml:space="preserve">
IF('Pivot fields'!$B111="(blank)","",
IF('Sales Value'!$B$6="Customer Name",IF(NOT(OR('Pivot fields'!$B111="(blank)",'Pivot fields'!$B111="")),'Pivot fields'!$B111,""),
IF('Sales Value'!$B$6="Customer location",IF(NOT(OR('Pivot fields'!$D111="(blank)",'Pivot fields'!$D111="")),'Pivot fields'!$D111,""),
IF('Sales Value'!$B$6="Product type",IF(NOT(OR('Pivot fields'!$F111="(blank)",'Pivot fields'!$F111="")),'Pivot fields'!$F111,""),
""))))</f>
        <v/>
      </c>
      <c r="F112" s="35" t="str">
        <f>IF($E112="","",
IF('Sales Value'!$B$6="Customer name",SUMIFS(Data!$H:$H,Data!$B:$B,VAL!$E112,Data!$I:$I,1),
IF('Sales Value'!$B$6="Customer location",SUMIFS(Data!$H:$H,Data!$C:$C,VAL!$E112,Data!$I:$I,1),
IF('Sales Value'!$B$6="Product type",SUMIFS(Data!$H:$H,Data!$F:$F,VAL!$E112,Data!$I:$I,1),
""))))</f>
        <v/>
      </c>
      <c r="G112" s="35" t="str">
        <f>IF($E112="","",
IF('Sales Value'!$B$6="Customer name",SUMIFS(Data!$H:$H,Data!$B:$B,VAL!$E112,Data!$I:$I,53),
IF('Sales Value'!$B$6="Customer location",SUMIFS(Data!$H:$H,Data!$C:$C,VAL!$E112,Data!$I:$I,53),
IF('Sales Value'!$B$6="Product type",SUMIFS(Data!$H:$H,Data!$F:$F,VAL!$E112,Data!$I:$I,53),
""))))</f>
        <v/>
      </c>
      <c r="I112" s="35" t="str">
        <f>IF($E112="","",
IF('Sales Value'!$B$6="Customer name",SUMIFS(Data!$H:$H,Data!$B:$B,VAL!$E112,Data!$I:$I,"&gt;0",Data!$I:$I,"&lt;=4"),
IF('Sales Value'!$B$6="Customer location",SUMIFS(Data!$H:$H,Data!$C:$C,VAL!$E112,Data!$I:$I,"&gt;0",Data!$I:$I,"&lt;=4"),
IF('Sales Value'!$B$6="Product type",SUMIFS(Data!$H:$H,Data!$F:$F,VAL!$E112,Data!$I:$I,"&gt;0",Data!$I:$I,"&lt;=4"),
""))))</f>
        <v/>
      </c>
      <c r="J112" s="35" t="str">
        <f>IF($E112="","",
IF('Sales Value'!$B$6="Customer name",SUMIFS(Data!$H:$H,Data!$B:$B,VAL!$E112,Data!$I:$I,"&gt;52",Data!$I:$I,"&lt;=56"),
IF('Sales Value'!$B$6="Customer location",SUMIFS(Data!$H:$H,Data!$C:$C,VAL!$E112,Data!$I:$I,"&gt;52",Data!$I:$I,"&lt;=56"),
IF('Sales Value'!$B$6="Product type",SUMIFS(Data!$H:$H,Data!$F:$F,VAL!$E112,Data!$I:$I,"&gt;52",Data!$I:$I,"&lt;=56"),
""))))</f>
        <v/>
      </c>
      <c r="L112" s="35" t="str">
        <f>IF($E112="","",
IF('Sales Value'!$B$6="Customer name",SUMIFS(Data!$H:$H,Data!$B:$B,VAL!$E112,Data!$I:$I,"&gt;0",Data!$I:$I,"&lt;=13"),
IF('Sales Value'!$B$6="Customer location",SUMIFS(Data!$H:$H,Data!$C:$C,VAL!$E112,Data!$I:$I,"&gt;0",Data!$I:$I,"&lt;=13"),
IF('Sales Value'!$B$6="Product type",SUMIFS(Data!$H:$H,Data!$F:$F,VAL!$E112,Data!$I:$I,"&gt;0",Data!$I:$I,"&lt;=13"),
""))))</f>
        <v/>
      </c>
      <c r="M112" s="35" t="str">
        <f>IF($E112="","",
IF('Sales Value'!$B$6="Customer name",SUMIFS(Data!$H:$H,Data!$B:$B,VAL!$E112,Data!$I:$I,"&gt;52",Data!$I:$I,"&lt;=65"),
IF('Sales Value'!$B$6="Customer location",SUMIFS(Data!$H:$H,Data!$C:$C,VAL!$E112,Data!$I:$I,"&gt;52",Data!$I:$I,"&lt;=65"),
IF('Sales Value'!$B$6="Product type",SUMIFS(Data!$H:$H,Data!$F:$F,VAL!$E112,Data!$I:$I,"&gt;52",Data!$I:$I,"&lt;=65"),
""))))</f>
        <v/>
      </c>
      <c r="O112" s="35" t="str">
        <f>IF($E112="","",
IF('Sales Value'!$B$6="Customer name",SUMIFS(Data!$H:$H,Data!$B:$B,VAL!$E112,Data!$I:$I,"&gt;0",Data!$I:$I,"&lt;=52"),
IF('Sales Value'!$B$6="Customer location",SUMIFS(Data!$H:$H,Data!$C:$C,VAL!$E112,Data!$I:$I,"&gt;0",Data!$I:$I,"&lt;=52"),
IF('Sales Value'!$B$6="Product type",SUMIFS(Data!$H:$H,Data!$F:$F,VAL!$E112,Data!$I:$I,"&gt;0",Data!$I:$I,"&lt;=52"),
""))))</f>
        <v/>
      </c>
      <c r="P112" s="35" t="str">
        <f>IF($E112="","",
IF('Sales Value'!$B$6="Customer name",SUMIFS(Data!$H:$H,Data!$B:$B,VAL!$E112,Data!$I:$I,"&gt;52",Data!$I:$I,"&lt;=104"),
IF('Sales Value'!$B$6="Customer location",SUMIFS(Data!$H:$H,Data!$C:$C,VAL!$E112,Data!$I:$I,"&gt;52",Data!$I:$I,"&lt;=104"),
IF('Sales Value'!$B$6="Product type",SUMIFS(Data!$H:$H,Data!$F:$F,VAL!$E112,Data!$I:$I,"&gt;52",Data!$I:$I,"&lt;=104"),
""))))</f>
        <v/>
      </c>
    </row>
    <row r="113" spans="1:16" x14ac:dyDescent="0.35">
      <c r="A113" s="8" t="str">
        <f>IFERROR(_xlfn.RANK.EQ(F113,$F$3:$F$150,0)+COUNTIF($F$3:F113,F113)-1,"")</f>
        <v/>
      </c>
      <c r="B113" s="8" t="str">
        <f>IFERROR(_xlfn.RANK.EQ(I113,$I$3:$I$150,0)+COUNTIF($I$3:I113,I113)-1,"")</f>
        <v/>
      </c>
      <c r="C113" s="8" t="str">
        <f>IFERROR(_xlfn.RANK.EQ(L113,$L$3:$L$150,0)+COUNTIF($L$3:L113,L113)-1,"")</f>
        <v/>
      </c>
      <c r="D113" s="8" t="str">
        <f>IFERROR(_xlfn.RANK.EQ(O113,$O$3:$O$150,0)+COUNTIF($O$3:O113,O113)-1,"")</f>
        <v/>
      </c>
      <c r="E113" t="str">
        <f xml:space="preserve">
IF('Pivot fields'!$B112="(blank)","",
IF('Sales Value'!$B$6="Customer Name",IF(NOT(OR('Pivot fields'!$B112="(blank)",'Pivot fields'!$B112="")),'Pivot fields'!$B112,""),
IF('Sales Value'!$B$6="Customer location",IF(NOT(OR('Pivot fields'!$D112="(blank)",'Pivot fields'!$D112="")),'Pivot fields'!$D112,""),
IF('Sales Value'!$B$6="Product type",IF(NOT(OR('Pivot fields'!$F112="(blank)",'Pivot fields'!$F112="")),'Pivot fields'!$F112,""),
""))))</f>
        <v/>
      </c>
      <c r="F113" s="35" t="str">
        <f>IF($E113="","",
IF('Sales Value'!$B$6="Customer name",SUMIFS(Data!$H:$H,Data!$B:$B,VAL!$E113,Data!$I:$I,1),
IF('Sales Value'!$B$6="Customer location",SUMIFS(Data!$H:$H,Data!$C:$C,VAL!$E113,Data!$I:$I,1),
IF('Sales Value'!$B$6="Product type",SUMIFS(Data!$H:$H,Data!$F:$F,VAL!$E113,Data!$I:$I,1),
""))))</f>
        <v/>
      </c>
      <c r="G113" s="35" t="str">
        <f>IF($E113="","",
IF('Sales Value'!$B$6="Customer name",SUMIFS(Data!$H:$H,Data!$B:$B,VAL!$E113,Data!$I:$I,53),
IF('Sales Value'!$B$6="Customer location",SUMIFS(Data!$H:$H,Data!$C:$C,VAL!$E113,Data!$I:$I,53),
IF('Sales Value'!$B$6="Product type",SUMIFS(Data!$H:$H,Data!$F:$F,VAL!$E113,Data!$I:$I,53),
""))))</f>
        <v/>
      </c>
      <c r="I113" s="35" t="str">
        <f>IF($E113="","",
IF('Sales Value'!$B$6="Customer name",SUMIFS(Data!$H:$H,Data!$B:$B,VAL!$E113,Data!$I:$I,"&gt;0",Data!$I:$I,"&lt;=4"),
IF('Sales Value'!$B$6="Customer location",SUMIFS(Data!$H:$H,Data!$C:$C,VAL!$E113,Data!$I:$I,"&gt;0",Data!$I:$I,"&lt;=4"),
IF('Sales Value'!$B$6="Product type",SUMIFS(Data!$H:$H,Data!$F:$F,VAL!$E113,Data!$I:$I,"&gt;0",Data!$I:$I,"&lt;=4"),
""))))</f>
        <v/>
      </c>
      <c r="J113" s="35" t="str">
        <f>IF($E113="","",
IF('Sales Value'!$B$6="Customer name",SUMIFS(Data!$H:$H,Data!$B:$B,VAL!$E113,Data!$I:$I,"&gt;52",Data!$I:$I,"&lt;=56"),
IF('Sales Value'!$B$6="Customer location",SUMIFS(Data!$H:$H,Data!$C:$C,VAL!$E113,Data!$I:$I,"&gt;52",Data!$I:$I,"&lt;=56"),
IF('Sales Value'!$B$6="Product type",SUMIFS(Data!$H:$H,Data!$F:$F,VAL!$E113,Data!$I:$I,"&gt;52",Data!$I:$I,"&lt;=56"),
""))))</f>
        <v/>
      </c>
      <c r="L113" s="35" t="str">
        <f>IF($E113="","",
IF('Sales Value'!$B$6="Customer name",SUMIFS(Data!$H:$H,Data!$B:$B,VAL!$E113,Data!$I:$I,"&gt;0",Data!$I:$I,"&lt;=13"),
IF('Sales Value'!$B$6="Customer location",SUMIFS(Data!$H:$H,Data!$C:$C,VAL!$E113,Data!$I:$I,"&gt;0",Data!$I:$I,"&lt;=13"),
IF('Sales Value'!$B$6="Product type",SUMIFS(Data!$H:$H,Data!$F:$F,VAL!$E113,Data!$I:$I,"&gt;0",Data!$I:$I,"&lt;=13"),
""))))</f>
        <v/>
      </c>
      <c r="M113" s="35" t="str">
        <f>IF($E113="","",
IF('Sales Value'!$B$6="Customer name",SUMIFS(Data!$H:$H,Data!$B:$B,VAL!$E113,Data!$I:$I,"&gt;52",Data!$I:$I,"&lt;=65"),
IF('Sales Value'!$B$6="Customer location",SUMIFS(Data!$H:$H,Data!$C:$C,VAL!$E113,Data!$I:$I,"&gt;52",Data!$I:$I,"&lt;=65"),
IF('Sales Value'!$B$6="Product type",SUMIFS(Data!$H:$H,Data!$F:$F,VAL!$E113,Data!$I:$I,"&gt;52",Data!$I:$I,"&lt;=65"),
""))))</f>
        <v/>
      </c>
      <c r="O113" s="35" t="str">
        <f>IF($E113="","",
IF('Sales Value'!$B$6="Customer name",SUMIFS(Data!$H:$H,Data!$B:$B,VAL!$E113,Data!$I:$I,"&gt;0",Data!$I:$I,"&lt;=52"),
IF('Sales Value'!$B$6="Customer location",SUMIFS(Data!$H:$H,Data!$C:$C,VAL!$E113,Data!$I:$I,"&gt;0",Data!$I:$I,"&lt;=52"),
IF('Sales Value'!$B$6="Product type",SUMIFS(Data!$H:$H,Data!$F:$F,VAL!$E113,Data!$I:$I,"&gt;0",Data!$I:$I,"&lt;=52"),
""))))</f>
        <v/>
      </c>
      <c r="P113" s="35" t="str">
        <f>IF($E113="","",
IF('Sales Value'!$B$6="Customer name",SUMIFS(Data!$H:$H,Data!$B:$B,VAL!$E113,Data!$I:$I,"&gt;52",Data!$I:$I,"&lt;=104"),
IF('Sales Value'!$B$6="Customer location",SUMIFS(Data!$H:$H,Data!$C:$C,VAL!$E113,Data!$I:$I,"&gt;52",Data!$I:$I,"&lt;=104"),
IF('Sales Value'!$B$6="Product type",SUMIFS(Data!$H:$H,Data!$F:$F,VAL!$E113,Data!$I:$I,"&gt;52",Data!$I:$I,"&lt;=104"),
""))))</f>
        <v/>
      </c>
    </row>
    <row r="114" spans="1:16" x14ac:dyDescent="0.35">
      <c r="A114" s="8" t="str">
        <f>IFERROR(_xlfn.RANK.EQ(F114,$F$3:$F$150,0)+COUNTIF($F$3:F114,F114)-1,"")</f>
        <v/>
      </c>
      <c r="B114" s="8" t="str">
        <f>IFERROR(_xlfn.RANK.EQ(I114,$I$3:$I$150,0)+COUNTIF($I$3:I114,I114)-1,"")</f>
        <v/>
      </c>
      <c r="C114" s="8" t="str">
        <f>IFERROR(_xlfn.RANK.EQ(L114,$L$3:$L$150,0)+COUNTIF($L$3:L114,L114)-1,"")</f>
        <v/>
      </c>
      <c r="D114" s="8" t="str">
        <f>IFERROR(_xlfn.RANK.EQ(O114,$O$3:$O$150,0)+COUNTIF($O$3:O114,O114)-1,"")</f>
        <v/>
      </c>
      <c r="E114" t="str">
        <f xml:space="preserve">
IF('Pivot fields'!$B113="(blank)","",
IF('Sales Value'!$B$6="Customer Name",IF(NOT(OR('Pivot fields'!$B113="(blank)",'Pivot fields'!$B113="")),'Pivot fields'!$B113,""),
IF('Sales Value'!$B$6="Customer location",IF(NOT(OR('Pivot fields'!$D113="(blank)",'Pivot fields'!$D113="")),'Pivot fields'!$D113,""),
IF('Sales Value'!$B$6="Product type",IF(NOT(OR('Pivot fields'!$F113="(blank)",'Pivot fields'!$F113="")),'Pivot fields'!$F113,""),
""))))</f>
        <v/>
      </c>
      <c r="F114" s="35" t="str">
        <f>IF($E114="","",
IF('Sales Value'!$B$6="Customer name",SUMIFS(Data!$H:$H,Data!$B:$B,VAL!$E114,Data!$I:$I,1),
IF('Sales Value'!$B$6="Customer location",SUMIFS(Data!$H:$H,Data!$C:$C,VAL!$E114,Data!$I:$I,1),
IF('Sales Value'!$B$6="Product type",SUMIFS(Data!$H:$H,Data!$F:$F,VAL!$E114,Data!$I:$I,1),
""))))</f>
        <v/>
      </c>
      <c r="G114" s="35" t="str">
        <f>IF($E114="","",
IF('Sales Value'!$B$6="Customer name",SUMIFS(Data!$H:$H,Data!$B:$B,VAL!$E114,Data!$I:$I,53),
IF('Sales Value'!$B$6="Customer location",SUMIFS(Data!$H:$H,Data!$C:$C,VAL!$E114,Data!$I:$I,53),
IF('Sales Value'!$B$6="Product type",SUMIFS(Data!$H:$H,Data!$F:$F,VAL!$E114,Data!$I:$I,53),
""))))</f>
        <v/>
      </c>
      <c r="I114" s="35" t="str">
        <f>IF($E114="","",
IF('Sales Value'!$B$6="Customer name",SUMIFS(Data!$H:$H,Data!$B:$B,VAL!$E114,Data!$I:$I,"&gt;0",Data!$I:$I,"&lt;=4"),
IF('Sales Value'!$B$6="Customer location",SUMIFS(Data!$H:$H,Data!$C:$C,VAL!$E114,Data!$I:$I,"&gt;0",Data!$I:$I,"&lt;=4"),
IF('Sales Value'!$B$6="Product type",SUMIFS(Data!$H:$H,Data!$F:$F,VAL!$E114,Data!$I:$I,"&gt;0",Data!$I:$I,"&lt;=4"),
""))))</f>
        <v/>
      </c>
      <c r="J114" s="35" t="str">
        <f>IF($E114="","",
IF('Sales Value'!$B$6="Customer name",SUMIFS(Data!$H:$H,Data!$B:$B,VAL!$E114,Data!$I:$I,"&gt;52",Data!$I:$I,"&lt;=56"),
IF('Sales Value'!$B$6="Customer location",SUMIFS(Data!$H:$H,Data!$C:$C,VAL!$E114,Data!$I:$I,"&gt;52",Data!$I:$I,"&lt;=56"),
IF('Sales Value'!$B$6="Product type",SUMIFS(Data!$H:$H,Data!$F:$F,VAL!$E114,Data!$I:$I,"&gt;52",Data!$I:$I,"&lt;=56"),
""))))</f>
        <v/>
      </c>
      <c r="L114" s="35" t="str">
        <f>IF($E114="","",
IF('Sales Value'!$B$6="Customer name",SUMIFS(Data!$H:$H,Data!$B:$B,VAL!$E114,Data!$I:$I,"&gt;0",Data!$I:$I,"&lt;=13"),
IF('Sales Value'!$B$6="Customer location",SUMIFS(Data!$H:$H,Data!$C:$C,VAL!$E114,Data!$I:$I,"&gt;0",Data!$I:$I,"&lt;=13"),
IF('Sales Value'!$B$6="Product type",SUMIFS(Data!$H:$H,Data!$F:$F,VAL!$E114,Data!$I:$I,"&gt;0",Data!$I:$I,"&lt;=13"),
""))))</f>
        <v/>
      </c>
      <c r="M114" s="35" t="str">
        <f>IF($E114="","",
IF('Sales Value'!$B$6="Customer name",SUMIFS(Data!$H:$H,Data!$B:$B,VAL!$E114,Data!$I:$I,"&gt;52",Data!$I:$I,"&lt;=65"),
IF('Sales Value'!$B$6="Customer location",SUMIFS(Data!$H:$H,Data!$C:$C,VAL!$E114,Data!$I:$I,"&gt;52",Data!$I:$I,"&lt;=65"),
IF('Sales Value'!$B$6="Product type",SUMIFS(Data!$H:$H,Data!$F:$F,VAL!$E114,Data!$I:$I,"&gt;52",Data!$I:$I,"&lt;=65"),
""))))</f>
        <v/>
      </c>
      <c r="O114" s="35" t="str">
        <f>IF($E114="","",
IF('Sales Value'!$B$6="Customer name",SUMIFS(Data!$H:$H,Data!$B:$B,VAL!$E114,Data!$I:$I,"&gt;0",Data!$I:$I,"&lt;=52"),
IF('Sales Value'!$B$6="Customer location",SUMIFS(Data!$H:$H,Data!$C:$C,VAL!$E114,Data!$I:$I,"&gt;0",Data!$I:$I,"&lt;=52"),
IF('Sales Value'!$B$6="Product type",SUMIFS(Data!$H:$H,Data!$F:$F,VAL!$E114,Data!$I:$I,"&gt;0",Data!$I:$I,"&lt;=52"),
""))))</f>
        <v/>
      </c>
      <c r="P114" s="35" t="str">
        <f>IF($E114="","",
IF('Sales Value'!$B$6="Customer name",SUMIFS(Data!$H:$H,Data!$B:$B,VAL!$E114,Data!$I:$I,"&gt;52",Data!$I:$I,"&lt;=104"),
IF('Sales Value'!$B$6="Customer location",SUMIFS(Data!$H:$H,Data!$C:$C,VAL!$E114,Data!$I:$I,"&gt;52",Data!$I:$I,"&lt;=104"),
IF('Sales Value'!$B$6="Product type",SUMIFS(Data!$H:$H,Data!$F:$F,VAL!$E114,Data!$I:$I,"&gt;52",Data!$I:$I,"&lt;=104"),
""))))</f>
        <v/>
      </c>
    </row>
    <row r="115" spans="1:16" x14ac:dyDescent="0.35">
      <c r="A115" s="8" t="str">
        <f>IFERROR(_xlfn.RANK.EQ(F115,$F$3:$F$150,0)+COUNTIF($F$3:F115,F115)-1,"")</f>
        <v/>
      </c>
      <c r="B115" s="8" t="str">
        <f>IFERROR(_xlfn.RANK.EQ(I115,$I$3:$I$150,0)+COUNTIF($I$3:I115,I115)-1,"")</f>
        <v/>
      </c>
      <c r="C115" s="8" t="str">
        <f>IFERROR(_xlfn.RANK.EQ(L115,$L$3:$L$150,0)+COUNTIF($L$3:L115,L115)-1,"")</f>
        <v/>
      </c>
      <c r="D115" s="8" t="str">
        <f>IFERROR(_xlfn.RANK.EQ(O115,$O$3:$O$150,0)+COUNTIF($O$3:O115,O115)-1,"")</f>
        <v/>
      </c>
      <c r="E115" t="str">
        <f xml:space="preserve">
IF('Pivot fields'!$B114="(blank)","",
IF('Sales Value'!$B$6="Customer Name",IF(NOT(OR('Pivot fields'!$B114="(blank)",'Pivot fields'!$B114="")),'Pivot fields'!$B114,""),
IF('Sales Value'!$B$6="Customer location",IF(NOT(OR('Pivot fields'!$D114="(blank)",'Pivot fields'!$D114="")),'Pivot fields'!$D114,""),
IF('Sales Value'!$B$6="Product type",IF(NOT(OR('Pivot fields'!$F114="(blank)",'Pivot fields'!$F114="")),'Pivot fields'!$F114,""),
""))))</f>
        <v/>
      </c>
      <c r="F115" s="35" t="str">
        <f>IF($E115="","",
IF('Sales Value'!$B$6="Customer name",SUMIFS(Data!$H:$H,Data!$B:$B,VAL!$E115,Data!$I:$I,1),
IF('Sales Value'!$B$6="Customer location",SUMIFS(Data!$H:$H,Data!$C:$C,VAL!$E115,Data!$I:$I,1),
IF('Sales Value'!$B$6="Product type",SUMIFS(Data!$H:$H,Data!$F:$F,VAL!$E115,Data!$I:$I,1),
""))))</f>
        <v/>
      </c>
      <c r="G115" s="35" t="str">
        <f>IF($E115="","",
IF('Sales Value'!$B$6="Customer name",SUMIFS(Data!$H:$H,Data!$B:$B,VAL!$E115,Data!$I:$I,53),
IF('Sales Value'!$B$6="Customer location",SUMIFS(Data!$H:$H,Data!$C:$C,VAL!$E115,Data!$I:$I,53),
IF('Sales Value'!$B$6="Product type",SUMIFS(Data!$H:$H,Data!$F:$F,VAL!$E115,Data!$I:$I,53),
""))))</f>
        <v/>
      </c>
      <c r="I115" s="35" t="str">
        <f>IF($E115="","",
IF('Sales Value'!$B$6="Customer name",SUMIFS(Data!$H:$H,Data!$B:$B,VAL!$E115,Data!$I:$I,"&gt;0",Data!$I:$I,"&lt;=4"),
IF('Sales Value'!$B$6="Customer location",SUMIFS(Data!$H:$H,Data!$C:$C,VAL!$E115,Data!$I:$I,"&gt;0",Data!$I:$I,"&lt;=4"),
IF('Sales Value'!$B$6="Product type",SUMIFS(Data!$H:$H,Data!$F:$F,VAL!$E115,Data!$I:$I,"&gt;0",Data!$I:$I,"&lt;=4"),
""))))</f>
        <v/>
      </c>
      <c r="J115" s="35" t="str">
        <f>IF($E115="","",
IF('Sales Value'!$B$6="Customer name",SUMIFS(Data!$H:$H,Data!$B:$B,VAL!$E115,Data!$I:$I,"&gt;52",Data!$I:$I,"&lt;=56"),
IF('Sales Value'!$B$6="Customer location",SUMIFS(Data!$H:$H,Data!$C:$C,VAL!$E115,Data!$I:$I,"&gt;52",Data!$I:$I,"&lt;=56"),
IF('Sales Value'!$B$6="Product type",SUMIFS(Data!$H:$H,Data!$F:$F,VAL!$E115,Data!$I:$I,"&gt;52",Data!$I:$I,"&lt;=56"),
""))))</f>
        <v/>
      </c>
      <c r="L115" s="35" t="str">
        <f>IF($E115="","",
IF('Sales Value'!$B$6="Customer name",SUMIFS(Data!$H:$H,Data!$B:$B,VAL!$E115,Data!$I:$I,"&gt;0",Data!$I:$I,"&lt;=13"),
IF('Sales Value'!$B$6="Customer location",SUMIFS(Data!$H:$H,Data!$C:$C,VAL!$E115,Data!$I:$I,"&gt;0",Data!$I:$I,"&lt;=13"),
IF('Sales Value'!$B$6="Product type",SUMIFS(Data!$H:$H,Data!$F:$F,VAL!$E115,Data!$I:$I,"&gt;0",Data!$I:$I,"&lt;=13"),
""))))</f>
        <v/>
      </c>
      <c r="M115" s="35" t="str">
        <f>IF($E115="","",
IF('Sales Value'!$B$6="Customer name",SUMIFS(Data!$H:$H,Data!$B:$B,VAL!$E115,Data!$I:$I,"&gt;52",Data!$I:$I,"&lt;=65"),
IF('Sales Value'!$B$6="Customer location",SUMIFS(Data!$H:$H,Data!$C:$C,VAL!$E115,Data!$I:$I,"&gt;52",Data!$I:$I,"&lt;=65"),
IF('Sales Value'!$B$6="Product type",SUMIFS(Data!$H:$H,Data!$F:$F,VAL!$E115,Data!$I:$I,"&gt;52",Data!$I:$I,"&lt;=65"),
""))))</f>
        <v/>
      </c>
      <c r="O115" s="35" t="str">
        <f>IF($E115="","",
IF('Sales Value'!$B$6="Customer name",SUMIFS(Data!$H:$H,Data!$B:$B,VAL!$E115,Data!$I:$I,"&gt;0",Data!$I:$I,"&lt;=52"),
IF('Sales Value'!$B$6="Customer location",SUMIFS(Data!$H:$H,Data!$C:$C,VAL!$E115,Data!$I:$I,"&gt;0",Data!$I:$I,"&lt;=52"),
IF('Sales Value'!$B$6="Product type",SUMIFS(Data!$H:$H,Data!$F:$F,VAL!$E115,Data!$I:$I,"&gt;0",Data!$I:$I,"&lt;=52"),
""))))</f>
        <v/>
      </c>
      <c r="P115" s="35" t="str">
        <f>IF($E115="","",
IF('Sales Value'!$B$6="Customer name",SUMIFS(Data!$H:$H,Data!$B:$B,VAL!$E115,Data!$I:$I,"&gt;52",Data!$I:$I,"&lt;=104"),
IF('Sales Value'!$B$6="Customer location",SUMIFS(Data!$H:$H,Data!$C:$C,VAL!$E115,Data!$I:$I,"&gt;52",Data!$I:$I,"&lt;=104"),
IF('Sales Value'!$B$6="Product type",SUMIFS(Data!$H:$H,Data!$F:$F,VAL!$E115,Data!$I:$I,"&gt;52",Data!$I:$I,"&lt;=104"),
""))))</f>
        <v/>
      </c>
    </row>
    <row r="116" spans="1:16" x14ac:dyDescent="0.35">
      <c r="A116" s="8" t="str">
        <f>IFERROR(_xlfn.RANK.EQ(F116,$F$3:$F$150,0)+COUNTIF($F$3:F116,F116)-1,"")</f>
        <v/>
      </c>
      <c r="B116" s="8" t="str">
        <f>IFERROR(_xlfn.RANK.EQ(I116,$I$3:$I$150,0)+COUNTIF($I$3:I116,I116)-1,"")</f>
        <v/>
      </c>
      <c r="C116" s="8" t="str">
        <f>IFERROR(_xlfn.RANK.EQ(L116,$L$3:$L$150,0)+COUNTIF($L$3:L116,L116)-1,"")</f>
        <v/>
      </c>
      <c r="D116" s="8" t="str">
        <f>IFERROR(_xlfn.RANK.EQ(O116,$O$3:$O$150,0)+COUNTIF($O$3:O116,O116)-1,"")</f>
        <v/>
      </c>
      <c r="E116" t="str">
        <f xml:space="preserve">
IF('Pivot fields'!$B115="(blank)","",
IF('Sales Value'!$B$6="Customer Name",IF(NOT(OR('Pivot fields'!$B115="(blank)",'Pivot fields'!$B115="")),'Pivot fields'!$B115,""),
IF('Sales Value'!$B$6="Customer location",IF(NOT(OR('Pivot fields'!$D115="(blank)",'Pivot fields'!$D115="")),'Pivot fields'!$D115,""),
IF('Sales Value'!$B$6="Product type",IF(NOT(OR('Pivot fields'!$F115="(blank)",'Pivot fields'!$F115="")),'Pivot fields'!$F115,""),
""))))</f>
        <v/>
      </c>
      <c r="F116" s="35" t="str">
        <f>IF($E116="","",
IF('Sales Value'!$B$6="Customer name",SUMIFS(Data!$H:$H,Data!$B:$B,VAL!$E116,Data!$I:$I,1),
IF('Sales Value'!$B$6="Customer location",SUMIFS(Data!$H:$H,Data!$C:$C,VAL!$E116,Data!$I:$I,1),
IF('Sales Value'!$B$6="Product type",SUMIFS(Data!$H:$H,Data!$F:$F,VAL!$E116,Data!$I:$I,1),
""))))</f>
        <v/>
      </c>
      <c r="G116" s="35" t="str">
        <f>IF($E116="","",
IF('Sales Value'!$B$6="Customer name",SUMIFS(Data!$H:$H,Data!$B:$B,VAL!$E116,Data!$I:$I,53),
IF('Sales Value'!$B$6="Customer location",SUMIFS(Data!$H:$H,Data!$C:$C,VAL!$E116,Data!$I:$I,53),
IF('Sales Value'!$B$6="Product type",SUMIFS(Data!$H:$H,Data!$F:$F,VAL!$E116,Data!$I:$I,53),
""))))</f>
        <v/>
      </c>
      <c r="I116" s="35" t="str">
        <f>IF($E116="","",
IF('Sales Value'!$B$6="Customer name",SUMIFS(Data!$H:$H,Data!$B:$B,VAL!$E116,Data!$I:$I,"&gt;0",Data!$I:$I,"&lt;=4"),
IF('Sales Value'!$B$6="Customer location",SUMIFS(Data!$H:$H,Data!$C:$C,VAL!$E116,Data!$I:$I,"&gt;0",Data!$I:$I,"&lt;=4"),
IF('Sales Value'!$B$6="Product type",SUMIFS(Data!$H:$H,Data!$F:$F,VAL!$E116,Data!$I:$I,"&gt;0",Data!$I:$I,"&lt;=4"),
""))))</f>
        <v/>
      </c>
      <c r="J116" s="35" t="str">
        <f>IF($E116="","",
IF('Sales Value'!$B$6="Customer name",SUMIFS(Data!$H:$H,Data!$B:$B,VAL!$E116,Data!$I:$I,"&gt;52",Data!$I:$I,"&lt;=56"),
IF('Sales Value'!$B$6="Customer location",SUMIFS(Data!$H:$H,Data!$C:$C,VAL!$E116,Data!$I:$I,"&gt;52",Data!$I:$I,"&lt;=56"),
IF('Sales Value'!$B$6="Product type",SUMIFS(Data!$H:$H,Data!$F:$F,VAL!$E116,Data!$I:$I,"&gt;52",Data!$I:$I,"&lt;=56"),
""))))</f>
        <v/>
      </c>
      <c r="L116" s="35" t="str">
        <f>IF($E116="","",
IF('Sales Value'!$B$6="Customer name",SUMIFS(Data!$H:$H,Data!$B:$B,VAL!$E116,Data!$I:$I,"&gt;0",Data!$I:$I,"&lt;=13"),
IF('Sales Value'!$B$6="Customer location",SUMIFS(Data!$H:$H,Data!$C:$C,VAL!$E116,Data!$I:$I,"&gt;0",Data!$I:$I,"&lt;=13"),
IF('Sales Value'!$B$6="Product type",SUMIFS(Data!$H:$H,Data!$F:$F,VAL!$E116,Data!$I:$I,"&gt;0",Data!$I:$I,"&lt;=13"),
""))))</f>
        <v/>
      </c>
      <c r="M116" s="35" t="str">
        <f>IF($E116="","",
IF('Sales Value'!$B$6="Customer name",SUMIFS(Data!$H:$H,Data!$B:$B,VAL!$E116,Data!$I:$I,"&gt;52",Data!$I:$I,"&lt;=65"),
IF('Sales Value'!$B$6="Customer location",SUMIFS(Data!$H:$H,Data!$C:$C,VAL!$E116,Data!$I:$I,"&gt;52",Data!$I:$I,"&lt;=65"),
IF('Sales Value'!$B$6="Product type",SUMIFS(Data!$H:$H,Data!$F:$F,VAL!$E116,Data!$I:$I,"&gt;52",Data!$I:$I,"&lt;=65"),
""))))</f>
        <v/>
      </c>
      <c r="O116" s="35" t="str">
        <f>IF($E116="","",
IF('Sales Value'!$B$6="Customer name",SUMIFS(Data!$H:$H,Data!$B:$B,VAL!$E116,Data!$I:$I,"&gt;0",Data!$I:$I,"&lt;=52"),
IF('Sales Value'!$B$6="Customer location",SUMIFS(Data!$H:$H,Data!$C:$C,VAL!$E116,Data!$I:$I,"&gt;0",Data!$I:$I,"&lt;=52"),
IF('Sales Value'!$B$6="Product type",SUMIFS(Data!$H:$H,Data!$F:$F,VAL!$E116,Data!$I:$I,"&gt;0",Data!$I:$I,"&lt;=52"),
""))))</f>
        <v/>
      </c>
      <c r="P116" s="35" t="str">
        <f>IF($E116="","",
IF('Sales Value'!$B$6="Customer name",SUMIFS(Data!$H:$H,Data!$B:$B,VAL!$E116,Data!$I:$I,"&gt;52",Data!$I:$I,"&lt;=104"),
IF('Sales Value'!$B$6="Customer location",SUMIFS(Data!$H:$H,Data!$C:$C,VAL!$E116,Data!$I:$I,"&gt;52",Data!$I:$I,"&lt;=104"),
IF('Sales Value'!$B$6="Product type",SUMIFS(Data!$H:$H,Data!$F:$F,VAL!$E116,Data!$I:$I,"&gt;52",Data!$I:$I,"&lt;=104"),
""))))</f>
        <v/>
      </c>
    </row>
    <row r="117" spans="1:16" x14ac:dyDescent="0.35">
      <c r="A117" s="8" t="str">
        <f>IFERROR(_xlfn.RANK.EQ(F117,$F$3:$F$150,0)+COUNTIF($F$3:F117,F117)-1,"")</f>
        <v/>
      </c>
      <c r="B117" s="8" t="str">
        <f>IFERROR(_xlfn.RANK.EQ(I117,$I$3:$I$150,0)+COUNTIF($I$3:I117,I117)-1,"")</f>
        <v/>
      </c>
      <c r="C117" s="8" t="str">
        <f>IFERROR(_xlfn.RANK.EQ(L117,$L$3:$L$150,0)+COUNTIF($L$3:L117,L117)-1,"")</f>
        <v/>
      </c>
      <c r="D117" s="8" t="str">
        <f>IFERROR(_xlfn.RANK.EQ(O117,$O$3:$O$150,0)+COUNTIF($O$3:O117,O117)-1,"")</f>
        <v/>
      </c>
      <c r="E117" t="str">
        <f xml:space="preserve">
IF('Pivot fields'!$B116="(blank)","",
IF('Sales Value'!$B$6="Customer Name",IF(NOT(OR('Pivot fields'!$B116="(blank)",'Pivot fields'!$B116="")),'Pivot fields'!$B116,""),
IF('Sales Value'!$B$6="Customer location",IF(NOT(OR('Pivot fields'!$D116="(blank)",'Pivot fields'!$D116="")),'Pivot fields'!$D116,""),
IF('Sales Value'!$B$6="Product type",IF(NOT(OR('Pivot fields'!$F116="(blank)",'Pivot fields'!$F116="")),'Pivot fields'!$F116,""),
""))))</f>
        <v/>
      </c>
      <c r="F117" s="35" t="str">
        <f>IF($E117="","",
IF('Sales Value'!$B$6="Customer name",SUMIFS(Data!$H:$H,Data!$B:$B,VAL!$E117,Data!$I:$I,1),
IF('Sales Value'!$B$6="Customer location",SUMIFS(Data!$H:$H,Data!$C:$C,VAL!$E117,Data!$I:$I,1),
IF('Sales Value'!$B$6="Product type",SUMIFS(Data!$H:$H,Data!$F:$F,VAL!$E117,Data!$I:$I,1),
""))))</f>
        <v/>
      </c>
      <c r="G117" s="35" t="str">
        <f>IF($E117="","",
IF('Sales Value'!$B$6="Customer name",SUMIFS(Data!$H:$H,Data!$B:$B,VAL!$E117,Data!$I:$I,53),
IF('Sales Value'!$B$6="Customer location",SUMIFS(Data!$H:$H,Data!$C:$C,VAL!$E117,Data!$I:$I,53),
IF('Sales Value'!$B$6="Product type",SUMIFS(Data!$H:$H,Data!$F:$F,VAL!$E117,Data!$I:$I,53),
""))))</f>
        <v/>
      </c>
      <c r="I117" s="35" t="str">
        <f>IF($E117="","",
IF('Sales Value'!$B$6="Customer name",SUMIFS(Data!$H:$H,Data!$B:$B,VAL!$E117,Data!$I:$I,"&gt;0",Data!$I:$I,"&lt;=4"),
IF('Sales Value'!$B$6="Customer location",SUMIFS(Data!$H:$H,Data!$C:$C,VAL!$E117,Data!$I:$I,"&gt;0",Data!$I:$I,"&lt;=4"),
IF('Sales Value'!$B$6="Product type",SUMIFS(Data!$H:$H,Data!$F:$F,VAL!$E117,Data!$I:$I,"&gt;0",Data!$I:$I,"&lt;=4"),
""))))</f>
        <v/>
      </c>
      <c r="J117" s="35" t="str">
        <f>IF($E117="","",
IF('Sales Value'!$B$6="Customer name",SUMIFS(Data!$H:$H,Data!$B:$B,VAL!$E117,Data!$I:$I,"&gt;52",Data!$I:$I,"&lt;=56"),
IF('Sales Value'!$B$6="Customer location",SUMIFS(Data!$H:$H,Data!$C:$C,VAL!$E117,Data!$I:$I,"&gt;52",Data!$I:$I,"&lt;=56"),
IF('Sales Value'!$B$6="Product type",SUMIFS(Data!$H:$H,Data!$F:$F,VAL!$E117,Data!$I:$I,"&gt;52",Data!$I:$I,"&lt;=56"),
""))))</f>
        <v/>
      </c>
      <c r="L117" s="35" t="str">
        <f>IF($E117="","",
IF('Sales Value'!$B$6="Customer name",SUMIFS(Data!$H:$H,Data!$B:$B,VAL!$E117,Data!$I:$I,"&gt;0",Data!$I:$I,"&lt;=13"),
IF('Sales Value'!$B$6="Customer location",SUMIFS(Data!$H:$H,Data!$C:$C,VAL!$E117,Data!$I:$I,"&gt;0",Data!$I:$I,"&lt;=13"),
IF('Sales Value'!$B$6="Product type",SUMIFS(Data!$H:$H,Data!$F:$F,VAL!$E117,Data!$I:$I,"&gt;0",Data!$I:$I,"&lt;=13"),
""))))</f>
        <v/>
      </c>
      <c r="M117" s="35" t="str">
        <f>IF($E117="","",
IF('Sales Value'!$B$6="Customer name",SUMIFS(Data!$H:$H,Data!$B:$B,VAL!$E117,Data!$I:$I,"&gt;52",Data!$I:$I,"&lt;=65"),
IF('Sales Value'!$B$6="Customer location",SUMIFS(Data!$H:$H,Data!$C:$C,VAL!$E117,Data!$I:$I,"&gt;52",Data!$I:$I,"&lt;=65"),
IF('Sales Value'!$B$6="Product type",SUMIFS(Data!$H:$H,Data!$F:$F,VAL!$E117,Data!$I:$I,"&gt;52",Data!$I:$I,"&lt;=65"),
""))))</f>
        <v/>
      </c>
      <c r="O117" s="35" t="str">
        <f>IF($E117="","",
IF('Sales Value'!$B$6="Customer name",SUMIFS(Data!$H:$H,Data!$B:$B,VAL!$E117,Data!$I:$I,"&gt;0",Data!$I:$I,"&lt;=52"),
IF('Sales Value'!$B$6="Customer location",SUMIFS(Data!$H:$H,Data!$C:$C,VAL!$E117,Data!$I:$I,"&gt;0",Data!$I:$I,"&lt;=52"),
IF('Sales Value'!$B$6="Product type",SUMIFS(Data!$H:$H,Data!$F:$F,VAL!$E117,Data!$I:$I,"&gt;0",Data!$I:$I,"&lt;=52"),
""))))</f>
        <v/>
      </c>
      <c r="P117" s="35" t="str">
        <f>IF($E117="","",
IF('Sales Value'!$B$6="Customer name",SUMIFS(Data!$H:$H,Data!$B:$B,VAL!$E117,Data!$I:$I,"&gt;52",Data!$I:$I,"&lt;=104"),
IF('Sales Value'!$B$6="Customer location",SUMIFS(Data!$H:$H,Data!$C:$C,VAL!$E117,Data!$I:$I,"&gt;52",Data!$I:$I,"&lt;=104"),
IF('Sales Value'!$B$6="Product type",SUMIFS(Data!$H:$H,Data!$F:$F,VAL!$E117,Data!$I:$I,"&gt;52",Data!$I:$I,"&lt;=104"),
""))))</f>
        <v/>
      </c>
    </row>
    <row r="118" spans="1:16" x14ac:dyDescent="0.35">
      <c r="A118" s="8" t="str">
        <f>IFERROR(_xlfn.RANK.EQ(F118,$F$3:$F$150,0)+COUNTIF($F$3:F118,F118)-1,"")</f>
        <v/>
      </c>
      <c r="B118" s="8" t="str">
        <f>IFERROR(_xlfn.RANK.EQ(I118,$I$3:$I$150,0)+COUNTIF($I$3:I118,I118)-1,"")</f>
        <v/>
      </c>
      <c r="C118" s="8" t="str">
        <f>IFERROR(_xlfn.RANK.EQ(L118,$L$3:$L$150,0)+COUNTIF($L$3:L118,L118)-1,"")</f>
        <v/>
      </c>
      <c r="D118" s="8" t="str">
        <f>IFERROR(_xlfn.RANK.EQ(O118,$O$3:$O$150,0)+COUNTIF($O$3:O118,O118)-1,"")</f>
        <v/>
      </c>
      <c r="E118" t="str">
        <f xml:space="preserve">
IF('Pivot fields'!$B117="(blank)","",
IF('Sales Value'!$B$6="Customer Name",IF(NOT(OR('Pivot fields'!$B117="(blank)",'Pivot fields'!$B117="")),'Pivot fields'!$B117,""),
IF('Sales Value'!$B$6="Customer location",IF(NOT(OR('Pivot fields'!$D117="(blank)",'Pivot fields'!$D117="")),'Pivot fields'!$D117,""),
IF('Sales Value'!$B$6="Product type",IF(NOT(OR('Pivot fields'!$F117="(blank)",'Pivot fields'!$F117="")),'Pivot fields'!$F117,""),
""))))</f>
        <v/>
      </c>
      <c r="F118" s="35" t="str">
        <f>IF($E118="","",
IF('Sales Value'!$B$6="Customer name",SUMIFS(Data!$H:$H,Data!$B:$B,VAL!$E118,Data!$I:$I,1),
IF('Sales Value'!$B$6="Customer location",SUMIFS(Data!$H:$H,Data!$C:$C,VAL!$E118,Data!$I:$I,1),
IF('Sales Value'!$B$6="Product type",SUMIFS(Data!$H:$H,Data!$F:$F,VAL!$E118,Data!$I:$I,1),
""))))</f>
        <v/>
      </c>
      <c r="G118" s="35" t="str">
        <f>IF($E118="","",
IF('Sales Value'!$B$6="Customer name",SUMIFS(Data!$H:$H,Data!$B:$B,VAL!$E118,Data!$I:$I,53),
IF('Sales Value'!$B$6="Customer location",SUMIFS(Data!$H:$H,Data!$C:$C,VAL!$E118,Data!$I:$I,53),
IF('Sales Value'!$B$6="Product type",SUMIFS(Data!$H:$H,Data!$F:$F,VAL!$E118,Data!$I:$I,53),
""))))</f>
        <v/>
      </c>
      <c r="I118" s="35" t="str">
        <f>IF($E118="","",
IF('Sales Value'!$B$6="Customer name",SUMIFS(Data!$H:$H,Data!$B:$B,VAL!$E118,Data!$I:$I,"&gt;0",Data!$I:$I,"&lt;=4"),
IF('Sales Value'!$B$6="Customer location",SUMIFS(Data!$H:$H,Data!$C:$C,VAL!$E118,Data!$I:$I,"&gt;0",Data!$I:$I,"&lt;=4"),
IF('Sales Value'!$B$6="Product type",SUMIFS(Data!$H:$H,Data!$F:$F,VAL!$E118,Data!$I:$I,"&gt;0",Data!$I:$I,"&lt;=4"),
""))))</f>
        <v/>
      </c>
      <c r="J118" s="35" t="str">
        <f>IF($E118="","",
IF('Sales Value'!$B$6="Customer name",SUMIFS(Data!$H:$H,Data!$B:$B,VAL!$E118,Data!$I:$I,"&gt;52",Data!$I:$I,"&lt;=56"),
IF('Sales Value'!$B$6="Customer location",SUMIFS(Data!$H:$H,Data!$C:$C,VAL!$E118,Data!$I:$I,"&gt;52",Data!$I:$I,"&lt;=56"),
IF('Sales Value'!$B$6="Product type",SUMIFS(Data!$H:$H,Data!$F:$F,VAL!$E118,Data!$I:$I,"&gt;52",Data!$I:$I,"&lt;=56"),
""))))</f>
        <v/>
      </c>
      <c r="L118" s="35" t="str">
        <f>IF($E118="","",
IF('Sales Value'!$B$6="Customer name",SUMIFS(Data!$H:$H,Data!$B:$B,VAL!$E118,Data!$I:$I,"&gt;0",Data!$I:$I,"&lt;=13"),
IF('Sales Value'!$B$6="Customer location",SUMIFS(Data!$H:$H,Data!$C:$C,VAL!$E118,Data!$I:$I,"&gt;0",Data!$I:$I,"&lt;=13"),
IF('Sales Value'!$B$6="Product type",SUMIFS(Data!$H:$H,Data!$F:$F,VAL!$E118,Data!$I:$I,"&gt;0",Data!$I:$I,"&lt;=13"),
""))))</f>
        <v/>
      </c>
      <c r="M118" s="35" t="str">
        <f>IF($E118="","",
IF('Sales Value'!$B$6="Customer name",SUMIFS(Data!$H:$H,Data!$B:$B,VAL!$E118,Data!$I:$I,"&gt;52",Data!$I:$I,"&lt;=65"),
IF('Sales Value'!$B$6="Customer location",SUMIFS(Data!$H:$H,Data!$C:$C,VAL!$E118,Data!$I:$I,"&gt;52",Data!$I:$I,"&lt;=65"),
IF('Sales Value'!$B$6="Product type",SUMIFS(Data!$H:$H,Data!$F:$F,VAL!$E118,Data!$I:$I,"&gt;52",Data!$I:$I,"&lt;=65"),
""))))</f>
        <v/>
      </c>
      <c r="O118" s="35" t="str">
        <f>IF($E118="","",
IF('Sales Value'!$B$6="Customer name",SUMIFS(Data!$H:$H,Data!$B:$B,VAL!$E118,Data!$I:$I,"&gt;0",Data!$I:$I,"&lt;=52"),
IF('Sales Value'!$B$6="Customer location",SUMIFS(Data!$H:$H,Data!$C:$C,VAL!$E118,Data!$I:$I,"&gt;0",Data!$I:$I,"&lt;=52"),
IF('Sales Value'!$B$6="Product type",SUMIFS(Data!$H:$H,Data!$F:$F,VAL!$E118,Data!$I:$I,"&gt;0",Data!$I:$I,"&lt;=52"),
""))))</f>
        <v/>
      </c>
      <c r="P118" s="35" t="str">
        <f>IF($E118="","",
IF('Sales Value'!$B$6="Customer name",SUMIFS(Data!$H:$H,Data!$B:$B,VAL!$E118,Data!$I:$I,"&gt;52",Data!$I:$I,"&lt;=104"),
IF('Sales Value'!$B$6="Customer location",SUMIFS(Data!$H:$H,Data!$C:$C,VAL!$E118,Data!$I:$I,"&gt;52",Data!$I:$I,"&lt;=104"),
IF('Sales Value'!$B$6="Product type",SUMIFS(Data!$H:$H,Data!$F:$F,VAL!$E118,Data!$I:$I,"&gt;52",Data!$I:$I,"&lt;=104"),
""))))</f>
        <v/>
      </c>
    </row>
    <row r="119" spans="1:16" x14ac:dyDescent="0.35">
      <c r="A119" s="8" t="str">
        <f>IFERROR(_xlfn.RANK.EQ(F119,$F$3:$F$150,0)+COUNTIF($F$3:F119,F119)-1,"")</f>
        <v/>
      </c>
      <c r="B119" s="8" t="str">
        <f>IFERROR(_xlfn.RANK.EQ(I119,$I$3:$I$150,0)+COUNTIF($I$3:I119,I119)-1,"")</f>
        <v/>
      </c>
      <c r="C119" s="8" t="str">
        <f>IFERROR(_xlfn.RANK.EQ(L119,$L$3:$L$150,0)+COUNTIF($L$3:L119,L119)-1,"")</f>
        <v/>
      </c>
      <c r="D119" s="8" t="str">
        <f>IFERROR(_xlfn.RANK.EQ(O119,$O$3:$O$150,0)+COUNTIF($O$3:O119,O119)-1,"")</f>
        <v/>
      </c>
      <c r="E119" t="str">
        <f xml:space="preserve">
IF('Pivot fields'!$B118="(blank)","",
IF('Sales Value'!$B$6="Customer Name",IF(NOT(OR('Pivot fields'!$B118="(blank)",'Pivot fields'!$B118="")),'Pivot fields'!$B118,""),
IF('Sales Value'!$B$6="Customer location",IF(NOT(OR('Pivot fields'!$D118="(blank)",'Pivot fields'!$D118="")),'Pivot fields'!$D118,""),
IF('Sales Value'!$B$6="Product type",IF(NOT(OR('Pivot fields'!$F118="(blank)",'Pivot fields'!$F118="")),'Pivot fields'!$F118,""),
""))))</f>
        <v/>
      </c>
      <c r="F119" s="35" t="str">
        <f>IF($E119="","",
IF('Sales Value'!$B$6="Customer name",SUMIFS(Data!$H:$H,Data!$B:$B,VAL!$E119,Data!$I:$I,1),
IF('Sales Value'!$B$6="Customer location",SUMIFS(Data!$H:$H,Data!$C:$C,VAL!$E119,Data!$I:$I,1),
IF('Sales Value'!$B$6="Product type",SUMIFS(Data!$H:$H,Data!$F:$F,VAL!$E119,Data!$I:$I,1),
""))))</f>
        <v/>
      </c>
      <c r="G119" s="35" t="str">
        <f>IF($E119="","",
IF('Sales Value'!$B$6="Customer name",SUMIFS(Data!$H:$H,Data!$B:$B,VAL!$E119,Data!$I:$I,53),
IF('Sales Value'!$B$6="Customer location",SUMIFS(Data!$H:$H,Data!$C:$C,VAL!$E119,Data!$I:$I,53),
IF('Sales Value'!$B$6="Product type",SUMIFS(Data!$H:$H,Data!$F:$F,VAL!$E119,Data!$I:$I,53),
""))))</f>
        <v/>
      </c>
      <c r="I119" s="35" t="str">
        <f>IF($E119="","",
IF('Sales Value'!$B$6="Customer name",SUMIFS(Data!$H:$H,Data!$B:$B,VAL!$E119,Data!$I:$I,"&gt;0",Data!$I:$I,"&lt;=4"),
IF('Sales Value'!$B$6="Customer location",SUMIFS(Data!$H:$H,Data!$C:$C,VAL!$E119,Data!$I:$I,"&gt;0",Data!$I:$I,"&lt;=4"),
IF('Sales Value'!$B$6="Product type",SUMIFS(Data!$H:$H,Data!$F:$F,VAL!$E119,Data!$I:$I,"&gt;0",Data!$I:$I,"&lt;=4"),
""))))</f>
        <v/>
      </c>
      <c r="J119" s="35" t="str">
        <f>IF($E119="","",
IF('Sales Value'!$B$6="Customer name",SUMIFS(Data!$H:$H,Data!$B:$B,VAL!$E119,Data!$I:$I,"&gt;52",Data!$I:$I,"&lt;=56"),
IF('Sales Value'!$B$6="Customer location",SUMIFS(Data!$H:$H,Data!$C:$C,VAL!$E119,Data!$I:$I,"&gt;52",Data!$I:$I,"&lt;=56"),
IF('Sales Value'!$B$6="Product type",SUMIFS(Data!$H:$H,Data!$F:$F,VAL!$E119,Data!$I:$I,"&gt;52",Data!$I:$I,"&lt;=56"),
""))))</f>
        <v/>
      </c>
      <c r="L119" s="35" t="str">
        <f>IF($E119="","",
IF('Sales Value'!$B$6="Customer name",SUMIFS(Data!$H:$H,Data!$B:$B,VAL!$E119,Data!$I:$I,"&gt;0",Data!$I:$I,"&lt;=13"),
IF('Sales Value'!$B$6="Customer location",SUMIFS(Data!$H:$H,Data!$C:$C,VAL!$E119,Data!$I:$I,"&gt;0",Data!$I:$I,"&lt;=13"),
IF('Sales Value'!$B$6="Product type",SUMIFS(Data!$H:$H,Data!$F:$F,VAL!$E119,Data!$I:$I,"&gt;0",Data!$I:$I,"&lt;=13"),
""))))</f>
        <v/>
      </c>
      <c r="M119" s="35" t="str">
        <f>IF($E119="","",
IF('Sales Value'!$B$6="Customer name",SUMIFS(Data!$H:$H,Data!$B:$B,VAL!$E119,Data!$I:$I,"&gt;52",Data!$I:$I,"&lt;=65"),
IF('Sales Value'!$B$6="Customer location",SUMIFS(Data!$H:$H,Data!$C:$C,VAL!$E119,Data!$I:$I,"&gt;52",Data!$I:$I,"&lt;=65"),
IF('Sales Value'!$B$6="Product type",SUMIFS(Data!$H:$H,Data!$F:$F,VAL!$E119,Data!$I:$I,"&gt;52",Data!$I:$I,"&lt;=65"),
""))))</f>
        <v/>
      </c>
      <c r="O119" s="35" t="str">
        <f>IF($E119="","",
IF('Sales Value'!$B$6="Customer name",SUMIFS(Data!$H:$H,Data!$B:$B,VAL!$E119,Data!$I:$I,"&gt;0",Data!$I:$I,"&lt;=52"),
IF('Sales Value'!$B$6="Customer location",SUMIFS(Data!$H:$H,Data!$C:$C,VAL!$E119,Data!$I:$I,"&gt;0",Data!$I:$I,"&lt;=52"),
IF('Sales Value'!$B$6="Product type",SUMIFS(Data!$H:$H,Data!$F:$F,VAL!$E119,Data!$I:$I,"&gt;0",Data!$I:$I,"&lt;=52"),
""))))</f>
        <v/>
      </c>
      <c r="P119" s="35" t="str">
        <f>IF($E119="","",
IF('Sales Value'!$B$6="Customer name",SUMIFS(Data!$H:$H,Data!$B:$B,VAL!$E119,Data!$I:$I,"&gt;52",Data!$I:$I,"&lt;=104"),
IF('Sales Value'!$B$6="Customer location",SUMIFS(Data!$H:$H,Data!$C:$C,VAL!$E119,Data!$I:$I,"&gt;52",Data!$I:$I,"&lt;=104"),
IF('Sales Value'!$B$6="Product type",SUMIFS(Data!$H:$H,Data!$F:$F,VAL!$E119,Data!$I:$I,"&gt;52",Data!$I:$I,"&lt;=104"),
""))))</f>
        <v/>
      </c>
    </row>
    <row r="120" spans="1:16" x14ac:dyDescent="0.35">
      <c r="A120" s="8" t="str">
        <f>IFERROR(_xlfn.RANK.EQ(F120,$F$3:$F$150,0)+COUNTIF($F$3:F120,F120)-1,"")</f>
        <v/>
      </c>
      <c r="B120" s="8" t="str">
        <f>IFERROR(_xlfn.RANK.EQ(I120,$I$3:$I$150,0)+COUNTIF($I$3:I120,I120)-1,"")</f>
        <v/>
      </c>
      <c r="C120" s="8" t="str">
        <f>IFERROR(_xlfn.RANK.EQ(L120,$L$3:$L$150,0)+COUNTIF($L$3:L120,L120)-1,"")</f>
        <v/>
      </c>
      <c r="D120" s="8" t="str">
        <f>IFERROR(_xlfn.RANK.EQ(O120,$O$3:$O$150,0)+COUNTIF($O$3:O120,O120)-1,"")</f>
        <v/>
      </c>
      <c r="E120" t="str">
        <f xml:space="preserve">
IF('Pivot fields'!$B119="(blank)","",
IF('Sales Value'!$B$6="Customer Name",IF(NOT(OR('Pivot fields'!$B119="(blank)",'Pivot fields'!$B119="")),'Pivot fields'!$B119,""),
IF('Sales Value'!$B$6="Customer location",IF(NOT(OR('Pivot fields'!$D119="(blank)",'Pivot fields'!$D119="")),'Pivot fields'!$D119,""),
IF('Sales Value'!$B$6="Product type",IF(NOT(OR('Pivot fields'!$F119="(blank)",'Pivot fields'!$F119="")),'Pivot fields'!$F119,""),
""))))</f>
        <v/>
      </c>
      <c r="F120" s="35" t="str">
        <f>IF($E120="","",
IF('Sales Value'!$B$6="Customer name",SUMIFS(Data!$H:$H,Data!$B:$B,VAL!$E120,Data!$I:$I,1),
IF('Sales Value'!$B$6="Customer location",SUMIFS(Data!$H:$H,Data!$C:$C,VAL!$E120,Data!$I:$I,1),
IF('Sales Value'!$B$6="Product type",SUMIFS(Data!$H:$H,Data!$F:$F,VAL!$E120,Data!$I:$I,1),
""))))</f>
        <v/>
      </c>
      <c r="G120" s="35" t="str">
        <f>IF($E120="","",
IF('Sales Value'!$B$6="Customer name",SUMIFS(Data!$H:$H,Data!$B:$B,VAL!$E120,Data!$I:$I,53),
IF('Sales Value'!$B$6="Customer location",SUMIFS(Data!$H:$H,Data!$C:$C,VAL!$E120,Data!$I:$I,53),
IF('Sales Value'!$B$6="Product type",SUMIFS(Data!$H:$H,Data!$F:$F,VAL!$E120,Data!$I:$I,53),
""))))</f>
        <v/>
      </c>
      <c r="I120" s="35" t="str">
        <f>IF($E120="","",
IF('Sales Value'!$B$6="Customer name",SUMIFS(Data!$H:$H,Data!$B:$B,VAL!$E120,Data!$I:$I,"&gt;0",Data!$I:$I,"&lt;=4"),
IF('Sales Value'!$B$6="Customer location",SUMIFS(Data!$H:$H,Data!$C:$C,VAL!$E120,Data!$I:$I,"&gt;0",Data!$I:$I,"&lt;=4"),
IF('Sales Value'!$B$6="Product type",SUMIFS(Data!$H:$H,Data!$F:$F,VAL!$E120,Data!$I:$I,"&gt;0",Data!$I:$I,"&lt;=4"),
""))))</f>
        <v/>
      </c>
      <c r="J120" s="35" t="str">
        <f>IF($E120="","",
IF('Sales Value'!$B$6="Customer name",SUMIFS(Data!$H:$H,Data!$B:$B,VAL!$E120,Data!$I:$I,"&gt;52",Data!$I:$I,"&lt;=56"),
IF('Sales Value'!$B$6="Customer location",SUMIFS(Data!$H:$H,Data!$C:$C,VAL!$E120,Data!$I:$I,"&gt;52",Data!$I:$I,"&lt;=56"),
IF('Sales Value'!$B$6="Product type",SUMIFS(Data!$H:$H,Data!$F:$F,VAL!$E120,Data!$I:$I,"&gt;52",Data!$I:$I,"&lt;=56"),
""))))</f>
        <v/>
      </c>
      <c r="L120" s="35" t="str">
        <f>IF($E120="","",
IF('Sales Value'!$B$6="Customer name",SUMIFS(Data!$H:$H,Data!$B:$B,VAL!$E120,Data!$I:$I,"&gt;0",Data!$I:$I,"&lt;=13"),
IF('Sales Value'!$B$6="Customer location",SUMIFS(Data!$H:$H,Data!$C:$C,VAL!$E120,Data!$I:$I,"&gt;0",Data!$I:$I,"&lt;=13"),
IF('Sales Value'!$B$6="Product type",SUMIFS(Data!$H:$H,Data!$F:$F,VAL!$E120,Data!$I:$I,"&gt;0",Data!$I:$I,"&lt;=13"),
""))))</f>
        <v/>
      </c>
      <c r="M120" s="35" t="str">
        <f>IF($E120="","",
IF('Sales Value'!$B$6="Customer name",SUMIFS(Data!$H:$H,Data!$B:$B,VAL!$E120,Data!$I:$I,"&gt;52",Data!$I:$I,"&lt;=65"),
IF('Sales Value'!$B$6="Customer location",SUMIFS(Data!$H:$H,Data!$C:$C,VAL!$E120,Data!$I:$I,"&gt;52",Data!$I:$I,"&lt;=65"),
IF('Sales Value'!$B$6="Product type",SUMIFS(Data!$H:$H,Data!$F:$F,VAL!$E120,Data!$I:$I,"&gt;52",Data!$I:$I,"&lt;=65"),
""))))</f>
        <v/>
      </c>
      <c r="O120" s="35" t="str">
        <f>IF($E120="","",
IF('Sales Value'!$B$6="Customer name",SUMIFS(Data!$H:$H,Data!$B:$B,VAL!$E120,Data!$I:$I,"&gt;0",Data!$I:$I,"&lt;=52"),
IF('Sales Value'!$B$6="Customer location",SUMIFS(Data!$H:$H,Data!$C:$C,VAL!$E120,Data!$I:$I,"&gt;0",Data!$I:$I,"&lt;=52"),
IF('Sales Value'!$B$6="Product type",SUMIFS(Data!$H:$H,Data!$F:$F,VAL!$E120,Data!$I:$I,"&gt;0",Data!$I:$I,"&lt;=52"),
""))))</f>
        <v/>
      </c>
      <c r="P120" s="35" t="str">
        <f>IF($E120="","",
IF('Sales Value'!$B$6="Customer name",SUMIFS(Data!$H:$H,Data!$B:$B,VAL!$E120,Data!$I:$I,"&gt;52",Data!$I:$I,"&lt;=104"),
IF('Sales Value'!$B$6="Customer location",SUMIFS(Data!$H:$H,Data!$C:$C,VAL!$E120,Data!$I:$I,"&gt;52",Data!$I:$I,"&lt;=104"),
IF('Sales Value'!$B$6="Product type",SUMIFS(Data!$H:$H,Data!$F:$F,VAL!$E120,Data!$I:$I,"&gt;52",Data!$I:$I,"&lt;=104"),
""))))</f>
        <v/>
      </c>
    </row>
    <row r="121" spans="1:16" x14ac:dyDescent="0.35">
      <c r="A121" s="8" t="str">
        <f>IFERROR(_xlfn.RANK.EQ(F121,$F$3:$F$150,0)+COUNTIF($F$3:F121,F121)-1,"")</f>
        <v/>
      </c>
      <c r="B121" s="8" t="str">
        <f>IFERROR(_xlfn.RANK.EQ(I121,$I$3:$I$150,0)+COUNTIF($I$3:I121,I121)-1,"")</f>
        <v/>
      </c>
      <c r="C121" s="8" t="str">
        <f>IFERROR(_xlfn.RANK.EQ(L121,$L$3:$L$150,0)+COUNTIF($L$3:L121,L121)-1,"")</f>
        <v/>
      </c>
      <c r="D121" s="8" t="str">
        <f>IFERROR(_xlfn.RANK.EQ(O121,$O$3:$O$150,0)+COUNTIF($O$3:O121,O121)-1,"")</f>
        <v/>
      </c>
      <c r="E121" t="str">
        <f xml:space="preserve">
IF('Pivot fields'!$B120="(blank)","",
IF('Sales Value'!$B$6="Customer Name",IF(NOT(OR('Pivot fields'!$B120="(blank)",'Pivot fields'!$B120="")),'Pivot fields'!$B120,""),
IF('Sales Value'!$B$6="Customer location",IF(NOT(OR('Pivot fields'!$D120="(blank)",'Pivot fields'!$D120="")),'Pivot fields'!$D120,""),
IF('Sales Value'!$B$6="Product type",IF(NOT(OR('Pivot fields'!$F120="(blank)",'Pivot fields'!$F120="")),'Pivot fields'!$F120,""),
""))))</f>
        <v/>
      </c>
      <c r="F121" s="35" t="str">
        <f>IF($E121="","",
IF('Sales Value'!$B$6="Customer name",SUMIFS(Data!$H:$H,Data!$B:$B,VAL!$E121,Data!$I:$I,1),
IF('Sales Value'!$B$6="Customer location",SUMIFS(Data!$H:$H,Data!$C:$C,VAL!$E121,Data!$I:$I,1),
IF('Sales Value'!$B$6="Product type",SUMIFS(Data!$H:$H,Data!$F:$F,VAL!$E121,Data!$I:$I,1),
""))))</f>
        <v/>
      </c>
      <c r="G121" s="35" t="str">
        <f>IF($E121="","",
IF('Sales Value'!$B$6="Customer name",SUMIFS(Data!$H:$H,Data!$B:$B,VAL!$E121,Data!$I:$I,53),
IF('Sales Value'!$B$6="Customer location",SUMIFS(Data!$H:$H,Data!$C:$C,VAL!$E121,Data!$I:$I,53),
IF('Sales Value'!$B$6="Product type",SUMIFS(Data!$H:$H,Data!$F:$F,VAL!$E121,Data!$I:$I,53),
""))))</f>
        <v/>
      </c>
      <c r="I121" s="35" t="str">
        <f>IF($E121="","",
IF('Sales Value'!$B$6="Customer name",SUMIFS(Data!$H:$H,Data!$B:$B,VAL!$E121,Data!$I:$I,"&gt;0",Data!$I:$I,"&lt;=4"),
IF('Sales Value'!$B$6="Customer location",SUMIFS(Data!$H:$H,Data!$C:$C,VAL!$E121,Data!$I:$I,"&gt;0",Data!$I:$I,"&lt;=4"),
IF('Sales Value'!$B$6="Product type",SUMIFS(Data!$H:$H,Data!$F:$F,VAL!$E121,Data!$I:$I,"&gt;0",Data!$I:$I,"&lt;=4"),
""))))</f>
        <v/>
      </c>
      <c r="J121" s="35" t="str">
        <f>IF($E121="","",
IF('Sales Value'!$B$6="Customer name",SUMIFS(Data!$H:$H,Data!$B:$B,VAL!$E121,Data!$I:$I,"&gt;52",Data!$I:$I,"&lt;=56"),
IF('Sales Value'!$B$6="Customer location",SUMIFS(Data!$H:$H,Data!$C:$C,VAL!$E121,Data!$I:$I,"&gt;52",Data!$I:$I,"&lt;=56"),
IF('Sales Value'!$B$6="Product type",SUMIFS(Data!$H:$H,Data!$F:$F,VAL!$E121,Data!$I:$I,"&gt;52",Data!$I:$I,"&lt;=56"),
""))))</f>
        <v/>
      </c>
      <c r="L121" s="35" t="str">
        <f>IF($E121="","",
IF('Sales Value'!$B$6="Customer name",SUMIFS(Data!$H:$H,Data!$B:$B,VAL!$E121,Data!$I:$I,"&gt;0",Data!$I:$I,"&lt;=13"),
IF('Sales Value'!$B$6="Customer location",SUMIFS(Data!$H:$H,Data!$C:$C,VAL!$E121,Data!$I:$I,"&gt;0",Data!$I:$I,"&lt;=13"),
IF('Sales Value'!$B$6="Product type",SUMIFS(Data!$H:$H,Data!$F:$F,VAL!$E121,Data!$I:$I,"&gt;0",Data!$I:$I,"&lt;=13"),
""))))</f>
        <v/>
      </c>
      <c r="M121" s="35" t="str">
        <f>IF($E121="","",
IF('Sales Value'!$B$6="Customer name",SUMIFS(Data!$H:$H,Data!$B:$B,VAL!$E121,Data!$I:$I,"&gt;52",Data!$I:$I,"&lt;=65"),
IF('Sales Value'!$B$6="Customer location",SUMIFS(Data!$H:$H,Data!$C:$C,VAL!$E121,Data!$I:$I,"&gt;52",Data!$I:$I,"&lt;=65"),
IF('Sales Value'!$B$6="Product type",SUMIFS(Data!$H:$H,Data!$F:$F,VAL!$E121,Data!$I:$I,"&gt;52",Data!$I:$I,"&lt;=65"),
""))))</f>
        <v/>
      </c>
      <c r="O121" s="35" t="str">
        <f>IF($E121="","",
IF('Sales Value'!$B$6="Customer name",SUMIFS(Data!$H:$H,Data!$B:$B,VAL!$E121,Data!$I:$I,"&gt;0",Data!$I:$I,"&lt;=52"),
IF('Sales Value'!$B$6="Customer location",SUMIFS(Data!$H:$H,Data!$C:$C,VAL!$E121,Data!$I:$I,"&gt;0",Data!$I:$I,"&lt;=52"),
IF('Sales Value'!$B$6="Product type",SUMIFS(Data!$H:$H,Data!$F:$F,VAL!$E121,Data!$I:$I,"&gt;0",Data!$I:$I,"&lt;=52"),
""))))</f>
        <v/>
      </c>
      <c r="P121" s="35" t="str">
        <f>IF($E121="","",
IF('Sales Value'!$B$6="Customer name",SUMIFS(Data!$H:$H,Data!$B:$B,VAL!$E121,Data!$I:$I,"&gt;52",Data!$I:$I,"&lt;=104"),
IF('Sales Value'!$B$6="Customer location",SUMIFS(Data!$H:$H,Data!$C:$C,VAL!$E121,Data!$I:$I,"&gt;52",Data!$I:$I,"&lt;=104"),
IF('Sales Value'!$B$6="Product type",SUMIFS(Data!$H:$H,Data!$F:$F,VAL!$E121,Data!$I:$I,"&gt;52",Data!$I:$I,"&lt;=104"),
""))))</f>
        <v/>
      </c>
    </row>
    <row r="122" spans="1:16" x14ac:dyDescent="0.35">
      <c r="A122" s="8" t="str">
        <f>IFERROR(_xlfn.RANK.EQ(F122,$F$3:$F$150,0)+COUNTIF($F$3:F122,F122)-1,"")</f>
        <v/>
      </c>
      <c r="B122" s="8" t="str">
        <f>IFERROR(_xlfn.RANK.EQ(I122,$I$3:$I$150,0)+COUNTIF($I$3:I122,I122)-1,"")</f>
        <v/>
      </c>
      <c r="C122" s="8" t="str">
        <f>IFERROR(_xlfn.RANK.EQ(L122,$L$3:$L$150,0)+COUNTIF($L$3:L122,L122)-1,"")</f>
        <v/>
      </c>
      <c r="D122" s="8" t="str">
        <f>IFERROR(_xlfn.RANK.EQ(O122,$O$3:$O$150,0)+COUNTIF($O$3:O122,O122)-1,"")</f>
        <v/>
      </c>
      <c r="E122" t="str">
        <f xml:space="preserve">
IF('Pivot fields'!$B121="(blank)","",
IF('Sales Value'!$B$6="Customer Name",IF(NOT(OR('Pivot fields'!$B121="(blank)",'Pivot fields'!$B121="")),'Pivot fields'!$B121,""),
IF('Sales Value'!$B$6="Customer location",IF(NOT(OR('Pivot fields'!$D121="(blank)",'Pivot fields'!$D121="")),'Pivot fields'!$D121,""),
IF('Sales Value'!$B$6="Product type",IF(NOT(OR('Pivot fields'!$F121="(blank)",'Pivot fields'!$F121="")),'Pivot fields'!$F121,""),
""))))</f>
        <v/>
      </c>
      <c r="F122" s="35" t="str">
        <f>IF($E122="","",
IF('Sales Value'!$B$6="Customer name",SUMIFS(Data!$H:$H,Data!$B:$B,VAL!$E122,Data!$I:$I,1),
IF('Sales Value'!$B$6="Customer location",SUMIFS(Data!$H:$H,Data!$C:$C,VAL!$E122,Data!$I:$I,1),
IF('Sales Value'!$B$6="Product type",SUMIFS(Data!$H:$H,Data!$F:$F,VAL!$E122,Data!$I:$I,1),
""))))</f>
        <v/>
      </c>
      <c r="G122" s="35" t="str">
        <f>IF($E122="","",
IF('Sales Value'!$B$6="Customer name",SUMIFS(Data!$H:$H,Data!$B:$B,VAL!$E122,Data!$I:$I,53),
IF('Sales Value'!$B$6="Customer location",SUMIFS(Data!$H:$H,Data!$C:$C,VAL!$E122,Data!$I:$I,53),
IF('Sales Value'!$B$6="Product type",SUMIFS(Data!$H:$H,Data!$F:$F,VAL!$E122,Data!$I:$I,53),
""))))</f>
        <v/>
      </c>
      <c r="I122" s="35" t="str">
        <f>IF($E122="","",
IF('Sales Value'!$B$6="Customer name",SUMIFS(Data!$H:$H,Data!$B:$B,VAL!$E122,Data!$I:$I,"&gt;0",Data!$I:$I,"&lt;=4"),
IF('Sales Value'!$B$6="Customer location",SUMIFS(Data!$H:$H,Data!$C:$C,VAL!$E122,Data!$I:$I,"&gt;0",Data!$I:$I,"&lt;=4"),
IF('Sales Value'!$B$6="Product type",SUMIFS(Data!$H:$H,Data!$F:$F,VAL!$E122,Data!$I:$I,"&gt;0",Data!$I:$I,"&lt;=4"),
""))))</f>
        <v/>
      </c>
      <c r="J122" s="35" t="str">
        <f>IF($E122="","",
IF('Sales Value'!$B$6="Customer name",SUMIFS(Data!$H:$H,Data!$B:$B,VAL!$E122,Data!$I:$I,"&gt;52",Data!$I:$I,"&lt;=56"),
IF('Sales Value'!$B$6="Customer location",SUMIFS(Data!$H:$H,Data!$C:$C,VAL!$E122,Data!$I:$I,"&gt;52",Data!$I:$I,"&lt;=56"),
IF('Sales Value'!$B$6="Product type",SUMIFS(Data!$H:$H,Data!$F:$F,VAL!$E122,Data!$I:$I,"&gt;52",Data!$I:$I,"&lt;=56"),
""))))</f>
        <v/>
      </c>
      <c r="L122" s="35" t="str">
        <f>IF($E122="","",
IF('Sales Value'!$B$6="Customer name",SUMIFS(Data!$H:$H,Data!$B:$B,VAL!$E122,Data!$I:$I,"&gt;0",Data!$I:$I,"&lt;=13"),
IF('Sales Value'!$B$6="Customer location",SUMIFS(Data!$H:$H,Data!$C:$C,VAL!$E122,Data!$I:$I,"&gt;0",Data!$I:$I,"&lt;=13"),
IF('Sales Value'!$B$6="Product type",SUMIFS(Data!$H:$H,Data!$F:$F,VAL!$E122,Data!$I:$I,"&gt;0",Data!$I:$I,"&lt;=13"),
""))))</f>
        <v/>
      </c>
      <c r="M122" s="35" t="str">
        <f>IF($E122="","",
IF('Sales Value'!$B$6="Customer name",SUMIFS(Data!$H:$H,Data!$B:$B,VAL!$E122,Data!$I:$I,"&gt;52",Data!$I:$I,"&lt;=65"),
IF('Sales Value'!$B$6="Customer location",SUMIFS(Data!$H:$H,Data!$C:$C,VAL!$E122,Data!$I:$I,"&gt;52",Data!$I:$I,"&lt;=65"),
IF('Sales Value'!$B$6="Product type",SUMIFS(Data!$H:$H,Data!$F:$F,VAL!$E122,Data!$I:$I,"&gt;52",Data!$I:$I,"&lt;=65"),
""))))</f>
        <v/>
      </c>
      <c r="O122" s="35" t="str">
        <f>IF($E122="","",
IF('Sales Value'!$B$6="Customer name",SUMIFS(Data!$H:$H,Data!$B:$B,VAL!$E122,Data!$I:$I,"&gt;0",Data!$I:$I,"&lt;=52"),
IF('Sales Value'!$B$6="Customer location",SUMIFS(Data!$H:$H,Data!$C:$C,VAL!$E122,Data!$I:$I,"&gt;0",Data!$I:$I,"&lt;=52"),
IF('Sales Value'!$B$6="Product type",SUMIFS(Data!$H:$H,Data!$F:$F,VAL!$E122,Data!$I:$I,"&gt;0",Data!$I:$I,"&lt;=52"),
""))))</f>
        <v/>
      </c>
      <c r="P122" s="35" t="str">
        <f>IF($E122="","",
IF('Sales Value'!$B$6="Customer name",SUMIFS(Data!$H:$H,Data!$B:$B,VAL!$E122,Data!$I:$I,"&gt;52",Data!$I:$I,"&lt;=104"),
IF('Sales Value'!$B$6="Customer location",SUMIFS(Data!$H:$H,Data!$C:$C,VAL!$E122,Data!$I:$I,"&gt;52",Data!$I:$I,"&lt;=104"),
IF('Sales Value'!$B$6="Product type",SUMIFS(Data!$H:$H,Data!$F:$F,VAL!$E122,Data!$I:$I,"&gt;52",Data!$I:$I,"&lt;=104"),
""))))</f>
        <v/>
      </c>
    </row>
    <row r="123" spans="1:16" x14ac:dyDescent="0.35">
      <c r="A123" s="8" t="str">
        <f>IFERROR(_xlfn.RANK.EQ(F123,$F$3:$F$150,0)+COUNTIF($F$3:F123,F123)-1,"")</f>
        <v/>
      </c>
      <c r="B123" s="8" t="str">
        <f>IFERROR(_xlfn.RANK.EQ(I123,$I$3:$I$150,0)+COUNTIF($I$3:I123,I123)-1,"")</f>
        <v/>
      </c>
      <c r="C123" s="8" t="str">
        <f>IFERROR(_xlfn.RANK.EQ(L123,$L$3:$L$150,0)+COUNTIF($L$3:L123,L123)-1,"")</f>
        <v/>
      </c>
      <c r="D123" s="8" t="str">
        <f>IFERROR(_xlfn.RANK.EQ(O123,$O$3:$O$150,0)+COUNTIF($O$3:O123,O123)-1,"")</f>
        <v/>
      </c>
      <c r="E123" t="str">
        <f xml:space="preserve">
IF('Pivot fields'!$B122="(blank)","",
IF('Sales Value'!$B$6="Customer Name",IF(NOT(OR('Pivot fields'!$B122="(blank)",'Pivot fields'!$B122="")),'Pivot fields'!$B122,""),
IF('Sales Value'!$B$6="Customer location",IF(NOT(OR('Pivot fields'!$D122="(blank)",'Pivot fields'!$D122="")),'Pivot fields'!$D122,""),
IF('Sales Value'!$B$6="Product type",IF(NOT(OR('Pivot fields'!$F122="(blank)",'Pivot fields'!$F122="")),'Pivot fields'!$F122,""),
""))))</f>
        <v/>
      </c>
      <c r="F123" s="35" t="str">
        <f>IF($E123="","",
IF('Sales Value'!$B$6="Customer name",SUMIFS(Data!$H:$H,Data!$B:$B,VAL!$E123,Data!$I:$I,1),
IF('Sales Value'!$B$6="Customer location",SUMIFS(Data!$H:$H,Data!$C:$C,VAL!$E123,Data!$I:$I,1),
IF('Sales Value'!$B$6="Product type",SUMIFS(Data!$H:$H,Data!$F:$F,VAL!$E123,Data!$I:$I,1),
""))))</f>
        <v/>
      </c>
      <c r="G123" s="35" t="str">
        <f>IF($E123="","",
IF('Sales Value'!$B$6="Customer name",SUMIFS(Data!$H:$H,Data!$B:$B,VAL!$E123,Data!$I:$I,53),
IF('Sales Value'!$B$6="Customer location",SUMIFS(Data!$H:$H,Data!$C:$C,VAL!$E123,Data!$I:$I,53),
IF('Sales Value'!$B$6="Product type",SUMIFS(Data!$H:$H,Data!$F:$F,VAL!$E123,Data!$I:$I,53),
""))))</f>
        <v/>
      </c>
      <c r="I123" s="35" t="str">
        <f>IF($E123="","",
IF('Sales Value'!$B$6="Customer name",SUMIFS(Data!$H:$H,Data!$B:$B,VAL!$E123,Data!$I:$I,"&gt;0",Data!$I:$I,"&lt;=4"),
IF('Sales Value'!$B$6="Customer location",SUMIFS(Data!$H:$H,Data!$C:$C,VAL!$E123,Data!$I:$I,"&gt;0",Data!$I:$I,"&lt;=4"),
IF('Sales Value'!$B$6="Product type",SUMIFS(Data!$H:$H,Data!$F:$F,VAL!$E123,Data!$I:$I,"&gt;0",Data!$I:$I,"&lt;=4"),
""))))</f>
        <v/>
      </c>
      <c r="J123" s="35" t="str">
        <f>IF($E123="","",
IF('Sales Value'!$B$6="Customer name",SUMIFS(Data!$H:$H,Data!$B:$B,VAL!$E123,Data!$I:$I,"&gt;52",Data!$I:$I,"&lt;=56"),
IF('Sales Value'!$B$6="Customer location",SUMIFS(Data!$H:$H,Data!$C:$C,VAL!$E123,Data!$I:$I,"&gt;52",Data!$I:$I,"&lt;=56"),
IF('Sales Value'!$B$6="Product type",SUMIFS(Data!$H:$H,Data!$F:$F,VAL!$E123,Data!$I:$I,"&gt;52",Data!$I:$I,"&lt;=56"),
""))))</f>
        <v/>
      </c>
      <c r="L123" s="35" t="str">
        <f>IF($E123="","",
IF('Sales Value'!$B$6="Customer name",SUMIFS(Data!$H:$H,Data!$B:$B,VAL!$E123,Data!$I:$I,"&gt;0",Data!$I:$I,"&lt;=13"),
IF('Sales Value'!$B$6="Customer location",SUMIFS(Data!$H:$H,Data!$C:$C,VAL!$E123,Data!$I:$I,"&gt;0",Data!$I:$I,"&lt;=13"),
IF('Sales Value'!$B$6="Product type",SUMIFS(Data!$H:$H,Data!$F:$F,VAL!$E123,Data!$I:$I,"&gt;0",Data!$I:$I,"&lt;=13"),
""))))</f>
        <v/>
      </c>
      <c r="M123" s="35" t="str">
        <f>IF($E123="","",
IF('Sales Value'!$B$6="Customer name",SUMIFS(Data!$H:$H,Data!$B:$B,VAL!$E123,Data!$I:$I,"&gt;52",Data!$I:$I,"&lt;=65"),
IF('Sales Value'!$B$6="Customer location",SUMIFS(Data!$H:$H,Data!$C:$C,VAL!$E123,Data!$I:$I,"&gt;52",Data!$I:$I,"&lt;=65"),
IF('Sales Value'!$B$6="Product type",SUMIFS(Data!$H:$H,Data!$F:$F,VAL!$E123,Data!$I:$I,"&gt;52",Data!$I:$I,"&lt;=65"),
""))))</f>
        <v/>
      </c>
      <c r="O123" s="35" t="str">
        <f>IF($E123="","",
IF('Sales Value'!$B$6="Customer name",SUMIFS(Data!$H:$H,Data!$B:$B,VAL!$E123,Data!$I:$I,"&gt;0",Data!$I:$I,"&lt;=52"),
IF('Sales Value'!$B$6="Customer location",SUMIFS(Data!$H:$H,Data!$C:$C,VAL!$E123,Data!$I:$I,"&gt;0",Data!$I:$I,"&lt;=52"),
IF('Sales Value'!$B$6="Product type",SUMIFS(Data!$H:$H,Data!$F:$F,VAL!$E123,Data!$I:$I,"&gt;0",Data!$I:$I,"&lt;=52"),
""))))</f>
        <v/>
      </c>
      <c r="P123" s="35" t="str">
        <f>IF($E123="","",
IF('Sales Value'!$B$6="Customer name",SUMIFS(Data!$H:$H,Data!$B:$B,VAL!$E123,Data!$I:$I,"&gt;52",Data!$I:$I,"&lt;=104"),
IF('Sales Value'!$B$6="Customer location",SUMIFS(Data!$H:$H,Data!$C:$C,VAL!$E123,Data!$I:$I,"&gt;52",Data!$I:$I,"&lt;=104"),
IF('Sales Value'!$B$6="Product type",SUMIFS(Data!$H:$H,Data!$F:$F,VAL!$E123,Data!$I:$I,"&gt;52",Data!$I:$I,"&lt;=104"),
""))))</f>
        <v/>
      </c>
    </row>
    <row r="124" spans="1:16" x14ac:dyDescent="0.35">
      <c r="A124" s="8" t="str">
        <f>IFERROR(_xlfn.RANK.EQ(F124,$F$3:$F$150,0)+COUNTIF($F$3:F124,F124)-1,"")</f>
        <v/>
      </c>
      <c r="B124" s="8" t="str">
        <f>IFERROR(_xlfn.RANK.EQ(I124,$I$3:$I$150,0)+COUNTIF($I$3:I124,I124)-1,"")</f>
        <v/>
      </c>
      <c r="C124" s="8" t="str">
        <f>IFERROR(_xlfn.RANK.EQ(L124,$L$3:$L$150,0)+COUNTIF($L$3:L124,L124)-1,"")</f>
        <v/>
      </c>
      <c r="D124" s="8" t="str">
        <f>IFERROR(_xlfn.RANK.EQ(O124,$O$3:$O$150,0)+COUNTIF($O$3:O124,O124)-1,"")</f>
        <v/>
      </c>
      <c r="E124" t="str">
        <f xml:space="preserve">
IF('Pivot fields'!$B123="(blank)","",
IF('Sales Value'!$B$6="Customer Name",IF(NOT(OR('Pivot fields'!$B123="(blank)",'Pivot fields'!$B123="")),'Pivot fields'!$B123,""),
IF('Sales Value'!$B$6="Customer location",IF(NOT(OR('Pivot fields'!$D123="(blank)",'Pivot fields'!$D123="")),'Pivot fields'!$D123,""),
IF('Sales Value'!$B$6="Product type",IF(NOT(OR('Pivot fields'!$F123="(blank)",'Pivot fields'!$F123="")),'Pivot fields'!$F123,""),
""))))</f>
        <v/>
      </c>
      <c r="F124" s="35" t="str">
        <f>IF($E124="","",
IF('Sales Value'!$B$6="Customer name",SUMIFS(Data!$H:$H,Data!$B:$B,VAL!$E124,Data!$I:$I,1),
IF('Sales Value'!$B$6="Customer location",SUMIFS(Data!$H:$H,Data!$C:$C,VAL!$E124,Data!$I:$I,1),
IF('Sales Value'!$B$6="Product type",SUMIFS(Data!$H:$H,Data!$F:$F,VAL!$E124,Data!$I:$I,1),
""))))</f>
        <v/>
      </c>
      <c r="G124" s="35" t="str">
        <f>IF($E124="","",
IF('Sales Value'!$B$6="Customer name",SUMIFS(Data!$H:$H,Data!$B:$B,VAL!$E124,Data!$I:$I,53),
IF('Sales Value'!$B$6="Customer location",SUMIFS(Data!$H:$H,Data!$C:$C,VAL!$E124,Data!$I:$I,53),
IF('Sales Value'!$B$6="Product type",SUMIFS(Data!$H:$H,Data!$F:$F,VAL!$E124,Data!$I:$I,53),
""))))</f>
        <v/>
      </c>
      <c r="I124" s="35" t="str">
        <f>IF($E124="","",
IF('Sales Value'!$B$6="Customer name",SUMIFS(Data!$H:$H,Data!$B:$B,VAL!$E124,Data!$I:$I,"&gt;0",Data!$I:$I,"&lt;=4"),
IF('Sales Value'!$B$6="Customer location",SUMIFS(Data!$H:$H,Data!$C:$C,VAL!$E124,Data!$I:$I,"&gt;0",Data!$I:$I,"&lt;=4"),
IF('Sales Value'!$B$6="Product type",SUMIFS(Data!$H:$H,Data!$F:$F,VAL!$E124,Data!$I:$I,"&gt;0",Data!$I:$I,"&lt;=4"),
""))))</f>
        <v/>
      </c>
      <c r="J124" s="35" t="str">
        <f>IF($E124="","",
IF('Sales Value'!$B$6="Customer name",SUMIFS(Data!$H:$H,Data!$B:$B,VAL!$E124,Data!$I:$I,"&gt;52",Data!$I:$I,"&lt;=56"),
IF('Sales Value'!$B$6="Customer location",SUMIFS(Data!$H:$H,Data!$C:$C,VAL!$E124,Data!$I:$I,"&gt;52",Data!$I:$I,"&lt;=56"),
IF('Sales Value'!$B$6="Product type",SUMIFS(Data!$H:$H,Data!$F:$F,VAL!$E124,Data!$I:$I,"&gt;52",Data!$I:$I,"&lt;=56"),
""))))</f>
        <v/>
      </c>
      <c r="L124" s="35" t="str">
        <f>IF($E124="","",
IF('Sales Value'!$B$6="Customer name",SUMIFS(Data!$H:$H,Data!$B:$B,VAL!$E124,Data!$I:$I,"&gt;0",Data!$I:$I,"&lt;=13"),
IF('Sales Value'!$B$6="Customer location",SUMIFS(Data!$H:$H,Data!$C:$C,VAL!$E124,Data!$I:$I,"&gt;0",Data!$I:$I,"&lt;=13"),
IF('Sales Value'!$B$6="Product type",SUMIFS(Data!$H:$H,Data!$F:$F,VAL!$E124,Data!$I:$I,"&gt;0",Data!$I:$I,"&lt;=13"),
""))))</f>
        <v/>
      </c>
      <c r="M124" s="35" t="str">
        <f>IF($E124="","",
IF('Sales Value'!$B$6="Customer name",SUMIFS(Data!$H:$H,Data!$B:$B,VAL!$E124,Data!$I:$I,"&gt;52",Data!$I:$I,"&lt;=65"),
IF('Sales Value'!$B$6="Customer location",SUMIFS(Data!$H:$H,Data!$C:$C,VAL!$E124,Data!$I:$I,"&gt;52",Data!$I:$I,"&lt;=65"),
IF('Sales Value'!$B$6="Product type",SUMIFS(Data!$H:$H,Data!$F:$F,VAL!$E124,Data!$I:$I,"&gt;52",Data!$I:$I,"&lt;=65"),
""))))</f>
        <v/>
      </c>
      <c r="O124" s="35" t="str">
        <f>IF($E124="","",
IF('Sales Value'!$B$6="Customer name",SUMIFS(Data!$H:$H,Data!$B:$B,VAL!$E124,Data!$I:$I,"&gt;0",Data!$I:$I,"&lt;=52"),
IF('Sales Value'!$B$6="Customer location",SUMIFS(Data!$H:$H,Data!$C:$C,VAL!$E124,Data!$I:$I,"&gt;0",Data!$I:$I,"&lt;=52"),
IF('Sales Value'!$B$6="Product type",SUMIFS(Data!$H:$H,Data!$F:$F,VAL!$E124,Data!$I:$I,"&gt;0",Data!$I:$I,"&lt;=52"),
""))))</f>
        <v/>
      </c>
      <c r="P124" s="35" t="str">
        <f>IF($E124="","",
IF('Sales Value'!$B$6="Customer name",SUMIFS(Data!$H:$H,Data!$B:$B,VAL!$E124,Data!$I:$I,"&gt;52",Data!$I:$I,"&lt;=104"),
IF('Sales Value'!$B$6="Customer location",SUMIFS(Data!$H:$H,Data!$C:$C,VAL!$E124,Data!$I:$I,"&gt;52",Data!$I:$I,"&lt;=104"),
IF('Sales Value'!$B$6="Product type",SUMIFS(Data!$H:$H,Data!$F:$F,VAL!$E124,Data!$I:$I,"&gt;52",Data!$I:$I,"&lt;=104"),
""))))</f>
        <v/>
      </c>
    </row>
    <row r="125" spans="1:16" x14ac:dyDescent="0.35">
      <c r="A125" s="8" t="str">
        <f>IFERROR(_xlfn.RANK.EQ(F125,$F$3:$F$150,0)+COUNTIF($F$3:F125,F125)-1,"")</f>
        <v/>
      </c>
      <c r="B125" s="8" t="str">
        <f>IFERROR(_xlfn.RANK.EQ(I125,$I$3:$I$150,0)+COUNTIF($I$3:I125,I125)-1,"")</f>
        <v/>
      </c>
      <c r="C125" s="8" t="str">
        <f>IFERROR(_xlfn.RANK.EQ(L125,$L$3:$L$150,0)+COUNTIF($L$3:L125,L125)-1,"")</f>
        <v/>
      </c>
      <c r="D125" s="8" t="str">
        <f>IFERROR(_xlfn.RANK.EQ(O125,$O$3:$O$150,0)+COUNTIF($O$3:O125,O125)-1,"")</f>
        <v/>
      </c>
      <c r="E125" t="str">
        <f xml:space="preserve">
IF('Pivot fields'!$B124="(blank)","",
IF('Sales Value'!$B$6="Customer Name",IF(NOT(OR('Pivot fields'!$B124="(blank)",'Pivot fields'!$B124="")),'Pivot fields'!$B124,""),
IF('Sales Value'!$B$6="Customer location",IF(NOT(OR('Pivot fields'!$D124="(blank)",'Pivot fields'!$D124="")),'Pivot fields'!$D124,""),
IF('Sales Value'!$B$6="Product type",IF(NOT(OR('Pivot fields'!$F124="(blank)",'Pivot fields'!$F124="")),'Pivot fields'!$F124,""),
""))))</f>
        <v/>
      </c>
      <c r="F125" s="35" t="str">
        <f>IF($E125="","",
IF('Sales Value'!$B$6="Customer name",SUMIFS(Data!$H:$H,Data!$B:$B,VAL!$E125,Data!$I:$I,1),
IF('Sales Value'!$B$6="Customer location",SUMIFS(Data!$H:$H,Data!$C:$C,VAL!$E125,Data!$I:$I,1),
IF('Sales Value'!$B$6="Product type",SUMIFS(Data!$H:$H,Data!$F:$F,VAL!$E125,Data!$I:$I,1),
""))))</f>
        <v/>
      </c>
      <c r="G125" s="35" t="str">
        <f>IF($E125="","",
IF('Sales Value'!$B$6="Customer name",SUMIFS(Data!$H:$H,Data!$B:$B,VAL!$E125,Data!$I:$I,53),
IF('Sales Value'!$B$6="Customer location",SUMIFS(Data!$H:$H,Data!$C:$C,VAL!$E125,Data!$I:$I,53),
IF('Sales Value'!$B$6="Product type",SUMIFS(Data!$H:$H,Data!$F:$F,VAL!$E125,Data!$I:$I,53),
""))))</f>
        <v/>
      </c>
      <c r="I125" s="35" t="str">
        <f>IF($E125="","",
IF('Sales Value'!$B$6="Customer name",SUMIFS(Data!$H:$H,Data!$B:$B,VAL!$E125,Data!$I:$I,"&gt;0",Data!$I:$I,"&lt;=4"),
IF('Sales Value'!$B$6="Customer location",SUMIFS(Data!$H:$H,Data!$C:$C,VAL!$E125,Data!$I:$I,"&gt;0",Data!$I:$I,"&lt;=4"),
IF('Sales Value'!$B$6="Product type",SUMIFS(Data!$H:$H,Data!$F:$F,VAL!$E125,Data!$I:$I,"&gt;0",Data!$I:$I,"&lt;=4"),
""))))</f>
        <v/>
      </c>
      <c r="J125" s="35" t="str">
        <f>IF($E125="","",
IF('Sales Value'!$B$6="Customer name",SUMIFS(Data!$H:$H,Data!$B:$B,VAL!$E125,Data!$I:$I,"&gt;52",Data!$I:$I,"&lt;=56"),
IF('Sales Value'!$B$6="Customer location",SUMIFS(Data!$H:$H,Data!$C:$C,VAL!$E125,Data!$I:$I,"&gt;52",Data!$I:$I,"&lt;=56"),
IF('Sales Value'!$B$6="Product type",SUMIFS(Data!$H:$H,Data!$F:$F,VAL!$E125,Data!$I:$I,"&gt;52",Data!$I:$I,"&lt;=56"),
""))))</f>
        <v/>
      </c>
      <c r="L125" s="35" t="str">
        <f>IF($E125="","",
IF('Sales Value'!$B$6="Customer name",SUMIFS(Data!$H:$H,Data!$B:$B,VAL!$E125,Data!$I:$I,"&gt;0",Data!$I:$I,"&lt;=13"),
IF('Sales Value'!$B$6="Customer location",SUMIFS(Data!$H:$H,Data!$C:$C,VAL!$E125,Data!$I:$I,"&gt;0",Data!$I:$I,"&lt;=13"),
IF('Sales Value'!$B$6="Product type",SUMIFS(Data!$H:$H,Data!$F:$F,VAL!$E125,Data!$I:$I,"&gt;0",Data!$I:$I,"&lt;=13"),
""))))</f>
        <v/>
      </c>
      <c r="M125" s="35" t="str">
        <f>IF($E125="","",
IF('Sales Value'!$B$6="Customer name",SUMIFS(Data!$H:$H,Data!$B:$B,VAL!$E125,Data!$I:$I,"&gt;52",Data!$I:$I,"&lt;=65"),
IF('Sales Value'!$B$6="Customer location",SUMIFS(Data!$H:$H,Data!$C:$C,VAL!$E125,Data!$I:$I,"&gt;52",Data!$I:$I,"&lt;=65"),
IF('Sales Value'!$B$6="Product type",SUMIFS(Data!$H:$H,Data!$F:$F,VAL!$E125,Data!$I:$I,"&gt;52",Data!$I:$I,"&lt;=65"),
""))))</f>
        <v/>
      </c>
      <c r="O125" s="35" t="str">
        <f>IF($E125="","",
IF('Sales Value'!$B$6="Customer name",SUMIFS(Data!$H:$H,Data!$B:$B,VAL!$E125,Data!$I:$I,"&gt;0",Data!$I:$I,"&lt;=52"),
IF('Sales Value'!$B$6="Customer location",SUMIFS(Data!$H:$H,Data!$C:$C,VAL!$E125,Data!$I:$I,"&gt;0",Data!$I:$I,"&lt;=52"),
IF('Sales Value'!$B$6="Product type",SUMIFS(Data!$H:$H,Data!$F:$F,VAL!$E125,Data!$I:$I,"&gt;0",Data!$I:$I,"&lt;=52"),
""))))</f>
        <v/>
      </c>
      <c r="P125" s="35" t="str">
        <f>IF($E125="","",
IF('Sales Value'!$B$6="Customer name",SUMIFS(Data!$H:$H,Data!$B:$B,VAL!$E125,Data!$I:$I,"&gt;52",Data!$I:$I,"&lt;=104"),
IF('Sales Value'!$B$6="Customer location",SUMIFS(Data!$H:$H,Data!$C:$C,VAL!$E125,Data!$I:$I,"&gt;52",Data!$I:$I,"&lt;=104"),
IF('Sales Value'!$B$6="Product type",SUMIFS(Data!$H:$H,Data!$F:$F,VAL!$E125,Data!$I:$I,"&gt;52",Data!$I:$I,"&lt;=104"),
""))))</f>
        <v/>
      </c>
    </row>
    <row r="126" spans="1:16" x14ac:dyDescent="0.35">
      <c r="A126" s="8" t="str">
        <f>IFERROR(_xlfn.RANK.EQ(F126,$F$3:$F$150,0)+COUNTIF($F$3:F126,F126)-1,"")</f>
        <v/>
      </c>
      <c r="B126" s="8" t="str">
        <f>IFERROR(_xlfn.RANK.EQ(I126,$I$3:$I$150,0)+COUNTIF($I$3:I126,I126)-1,"")</f>
        <v/>
      </c>
      <c r="C126" s="8" t="str">
        <f>IFERROR(_xlfn.RANK.EQ(L126,$L$3:$L$150,0)+COUNTIF($L$3:L126,L126)-1,"")</f>
        <v/>
      </c>
      <c r="D126" s="8" t="str">
        <f>IFERROR(_xlfn.RANK.EQ(O126,$O$3:$O$150,0)+COUNTIF($O$3:O126,O126)-1,"")</f>
        <v/>
      </c>
      <c r="E126" t="str">
        <f xml:space="preserve">
IF('Pivot fields'!$B125="(blank)","",
IF('Sales Value'!$B$6="Customer Name",IF(NOT(OR('Pivot fields'!$B125="(blank)",'Pivot fields'!$B125="")),'Pivot fields'!$B125,""),
IF('Sales Value'!$B$6="Customer location",IF(NOT(OR('Pivot fields'!$D125="(blank)",'Pivot fields'!$D125="")),'Pivot fields'!$D125,""),
IF('Sales Value'!$B$6="Product type",IF(NOT(OR('Pivot fields'!$F125="(blank)",'Pivot fields'!$F125="")),'Pivot fields'!$F125,""),
""))))</f>
        <v/>
      </c>
      <c r="F126" s="35" t="str">
        <f>IF($E126="","",
IF('Sales Value'!$B$6="Customer name",SUMIFS(Data!$H:$H,Data!$B:$B,VAL!$E126,Data!$I:$I,1),
IF('Sales Value'!$B$6="Customer location",SUMIFS(Data!$H:$H,Data!$C:$C,VAL!$E126,Data!$I:$I,1),
IF('Sales Value'!$B$6="Product type",SUMIFS(Data!$H:$H,Data!$F:$F,VAL!$E126,Data!$I:$I,1),
""))))</f>
        <v/>
      </c>
      <c r="G126" s="35" t="str">
        <f>IF($E126="","",
IF('Sales Value'!$B$6="Customer name",SUMIFS(Data!$H:$H,Data!$B:$B,VAL!$E126,Data!$I:$I,53),
IF('Sales Value'!$B$6="Customer location",SUMIFS(Data!$H:$H,Data!$C:$C,VAL!$E126,Data!$I:$I,53),
IF('Sales Value'!$B$6="Product type",SUMIFS(Data!$H:$H,Data!$F:$F,VAL!$E126,Data!$I:$I,53),
""))))</f>
        <v/>
      </c>
      <c r="I126" s="35" t="str">
        <f>IF($E126="","",
IF('Sales Value'!$B$6="Customer name",SUMIFS(Data!$H:$H,Data!$B:$B,VAL!$E126,Data!$I:$I,"&gt;0",Data!$I:$I,"&lt;=4"),
IF('Sales Value'!$B$6="Customer location",SUMIFS(Data!$H:$H,Data!$C:$C,VAL!$E126,Data!$I:$I,"&gt;0",Data!$I:$I,"&lt;=4"),
IF('Sales Value'!$B$6="Product type",SUMIFS(Data!$H:$H,Data!$F:$F,VAL!$E126,Data!$I:$I,"&gt;0",Data!$I:$I,"&lt;=4"),
""))))</f>
        <v/>
      </c>
      <c r="J126" s="35" t="str">
        <f>IF($E126="","",
IF('Sales Value'!$B$6="Customer name",SUMIFS(Data!$H:$H,Data!$B:$B,VAL!$E126,Data!$I:$I,"&gt;52",Data!$I:$I,"&lt;=56"),
IF('Sales Value'!$B$6="Customer location",SUMIFS(Data!$H:$H,Data!$C:$C,VAL!$E126,Data!$I:$I,"&gt;52",Data!$I:$I,"&lt;=56"),
IF('Sales Value'!$B$6="Product type",SUMIFS(Data!$H:$H,Data!$F:$F,VAL!$E126,Data!$I:$I,"&gt;52",Data!$I:$I,"&lt;=56"),
""))))</f>
        <v/>
      </c>
      <c r="L126" s="35" t="str">
        <f>IF($E126="","",
IF('Sales Value'!$B$6="Customer name",SUMIFS(Data!$H:$H,Data!$B:$B,VAL!$E126,Data!$I:$I,"&gt;0",Data!$I:$I,"&lt;=13"),
IF('Sales Value'!$B$6="Customer location",SUMIFS(Data!$H:$H,Data!$C:$C,VAL!$E126,Data!$I:$I,"&gt;0",Data!$I:$I,"&lt;=13"),
IF('Sales Value'!$B$6="Product type",SUMIFS(Data!$H:$H,Data!$F:$F,VAL!$E126,Data!$I:$I,"&gt;0",Data!$I:$I,"&lt;=13"),
""))))</f>
        <v/>
      </c>
      <c r="M126" s="35" t="str">
        <f>IF($E126="","",
IF('Sales Value'!$B$6="Customer name",SUMIFS(Data!$H:$H,Data!$B:$B,VAL!$E126,Data!$I:$I,"&gt;52",Data!$I:$I,"&lt;=65"),
IF('Sales Value'!$B$6="Customer location",SUMIFS(Data!$H:$H,Data!$C:$C,VAL!$E126,Data!$I:$I,"&gt;52",Data!$I:$I,"&lt;=65"),
IF('Sales Value'!$B$6="Product type",SUMIFS(Data!$H:$H,Data!$F:$F,VAL!$E126,Data!$I:$I,"&gt;52",Data!$I:$I,"&lt;=65"),
""))))</f>
        <v/>
      </c>
      <c r="O126" s="35" t="str">
        <f>IF($E126="","",
IF('Sales Value'!$B$6="Customer name",SUMIFS(Data!$H:$H,Data!$B:$B,VAL!$E126,Data!$I:$I,"&gt;0",Data!$I:$I,"&lt;=52"),
IF('Sales Value'!$B$6="Customer location",SUMIFS(Data!$H:$H,Data!$C:$C,VAL!$E126,Data!$I:$I,"&gt;0",Data!$I:$I,"&lt;=52"),
IF('Sales Value'!$B$6="Product type",SUMIFS(Data!$H:$H,Data!$F:$F,VAL!$E126,Data!$I:$I,"&gt;0",Data!$I:$I,"&lt;=52"),
""))))</f>
        <v/>
      </c>
      <c r="P126" s="35" t="str">
        <f>IF($E126="","",
IF('Sales Value'!$B$6="Customer name",SUMIFS(Data!$H:$H,Data!$B:$B,VAL!$E126,Data!$I:$I,"&gt;52",Data!$I:$I,"&lt;=104"),
IF('Sales Value'!$B$6="Customer location",SUMIFS(Data!$H:$H,Data!$C:$C,VAL!$E126,Data!$I:$I,"&gt;52",Data!$I:$I,"&lt;=104"),
IF('Sales Value'!$B$6="Product type",SUMIFS(Data!$H:$H,Data!$F:$F,VAL!$E126,Data!$I:$I,"&gt;52",Data!$I:$I,"&lt;=104"),
""))))</f>
        <v/>
      </c>
    </row>
    <row r="127" spans="1:16" x14ac:dyDescent="0.35">
      <c r="A127" s="8" t="str">
        <f>IFERROR(_xlfn.RANK.EQ(F127,$F$3:$F$150,0)+COUNTIF($F$3:F127,F127)-1,"")</f>
        <v/>
      </c>
      <c r="B127" s="8" t="str">
        <f>IFERROR(_xlfn.RANK.EQ(I127,$I$3:$I$150,0)+COUNTIF($I$3:I127,I127)-1,"")</f>
        <v/>
      </c>
      <c r="C127" s="8" t="str">
        <f>IFERROR(_xlfn.RANK.EQ(L127,$L$3:$L$150,0)+COUNTIF($L$3:L127,L127)-1,"")</f>
        <v/>
      </c>
      <c r="D127" s="8" t="str">
        <f>IFERROR(_xlfn.RANK.EQ(O127,$O$3:$O$150,0)+COUNTIF($O$3:O127,O127)-1,"")</f>
        <v/>
      </c>
      <c r="E127" t="str">
        <f xml:space="preserve">
IF('Pivot fields'!$B126="(blank)","",
IF('Sales Value'!$B$6="Customer Name",IF(NOT(OR('Pivot fields'!$B126="(blank)",'Pivot fields'!$B126="")),'Pivot fields'!$B126,""),
IF('Sales Value'!$B$6="Customer location",IF(NOT(OR('Pivot fields'!$D126="(blank)",'Pivot fields'!$D126="")),'Pivot fields'!$D126,""),
IF('Sales Value'!$B$6="Product type",IF(NOT(OR('Pivot fields'!$F126="(blank)",'Pivot fields'!$F126="")),'Pivot fields'!$F126,""),
""))))</f>
        <v/>
      </c>
      <c r="F127" s="35" t="str">
        <f>IF($E127="","",
IF('Sales Value'!$B$6="Customer name",SUMIFS(Data!$H:$H,Data!$B:$B,VAL!$E127,Data!$I:$I,1),
IF('Sales Value'!$B$6="Customer location",SUMIFS(Data!$H:$H,Data!$C:$C,VAL!$E127,Data!$I:$I,1),
IF('Sales Value'!$B$6="Product type",SUMIFS(Data!$H:$H,Data!$F:$F,VAL!$E127,Data!$I:$I,1),
""))))</f>
        <v/>
      </c>
      <c r="G127" s="35" t="str">
        <f>IF($E127="","",
IF('Sales Value'!$B$6="Customer name",SUMIFS(Data!$H:$H,Data!$B:$B,VAL!$E127,Data!$I:$I,53),
IF('Sales Value'!$B$6="Customer location",SUMIFS(Data!$H:$H,Data!$C:$C,VAL!$E127,Data!$I:$I,53),
IF('Sales Value'!$B$6="Product type",SUMIFS(Data!$H:$H,Data!$F:$F,VAL!$E127,Data!$I:$I,53),
""))))</f>
        <v/>
      </c>
      <c r="I127" s="35" t="str">
        <f>IF($E127="","",
IF('Sales Value'!$B$6="Customer name",SUMIFS(Data!$H:$H,Data!$B:$B,VAL!$E127,Data!$I:$I,"&gt;0",Data!$I:$I,"&lt;=4"),
IF('Sales Value'!$B$6="Customer location",SUMIFS(Data!$H:$H,Data!$C:$C,VAL!$E127,Data!$I:$I,"&gt;0",Data!$I:$I,"&lt;=4"),
IF('Sales Value'!$B$6="Product type",SUMIFS(Data!$H:$H,Data!$F:$F,VAL!$E127,Data!$I:$I,"&gt;0",Data!$I:$I,"&lt;=4"),
""))))</f>
        <v/>
      </c>
      <c r="J127" s="35" t="str">
        <f>IF($E127="","",
IF('Sales Value'!$B$6="Customer name",SUMIFS(Data!$H:$H,Data!$B:$B,VAL!$E127,Data!$I:$I,"&gt;52",Data!$I:$I,"&lt;=56"),
IF('Sales Value'!$B$6="Customer location",SUMIFS(Data!$H:$H,Data!$C:$C,VAL!$E127,Data!$I:$I,"&gt;52",Data!$I:$I,"&lt;=56"),
IF('Sales Value'!$B$6="Product type",SUMIFS(Data!$H:$H,Data!$F:$F,VAL!$E127,Data!$I:$I,"&gt;52",Data!$I:$I,"&lt;=56"),
""))))</f>
        <v/>
      </c>
      <c r="L127" s="35" t="str">
        <f>IF($E127="","",
IF('Sales Value'!$B$6="Customer name",SUMIFS(Data!$H:$H,Data!$B:$B,VAL!$E127,Data!$I:$I,"&gt;0",Data!$I:$I,"&lt;=13"),
IF('Sales Value'!$B$6="Customer location",SUMIFS(Data!$H:$H,Data!$C:$C,VAL!$E127,Data!$I:$I,"&gt;0",Data!$I:$I,"&lt;=13"),
IF('Sales Value'!$B$6="Product type",SUMIFS(Data!$H:$H,Data!$F:$F,VAL!$E127,Data!$I:$I,"&gt;0",Data!$I:$I,"&lt;=13"),
""))))</f>
        <v/>
      </c>
      <c r="M127" s="35" t="str">
        <f>IF($E127="","",
IF('Sales Value'!$B$6="Customer name",SUMIFS(Data!$H:$H,Data!$B:$B,VAL!$E127,Data!$I:$I,"&gt;52",Data!$I:$I,"&lt;=65"),
IF('Sales Value'!$B$6="Customer location",SUMIFS(Data!$H:$H,Data!$C:$C,VAL!$E127,Data!$I:$I,"&gt;52",Data!$I:$I,"&lt;=65"),
IF('Sales Value'!$B$6="Product type",SUMIFS(Data!$H:$H,Data!$F:$F,VAL!$E127,Data!$I:$I,"&gt;52",Data!$I:$I,"&lt;=65"),
""))))</f>
        <v/>
      </c>
      <c r="O127" s="35" t="str">
        <f>IF($E127="","",
IF('Sales Value'!$B$6="Customer name",SUMIFS(Data!$H:$H,Data!$B:$B,VAL!$E127,Data!$I:$I,"&gt;0",Data!$I:$I,"&lt;=52"),
IF('Sales Value'!$B$6="Customer location",SUMIFS(Data!$H:$H,Data!$C:$C,VAL!$E127,Data!$I:$I,"&gt;0",Data!$I:$I,"&lt;=52"),
IF('Sales Value'!$B$6="Product type",SUMIFS(Data!$H:$H,Data!$F:$F,VAL!$E127,Data!$I:$I,"&gt;0",Data!$I:$I,"&lt;=52"),
""))))</f>
        <v/>
      </c>
      <c r="P127" s="35" t="str">
        <f>IF($E127="","",
IF('Sales Value'!$B$6="Customer name",SUMIFS(Data!$H:$H,Data!$B:$B,VAL!$E127,Data!$I:$I,"&gt;52",Data!$I:$I,"&lt;=104"),
IF('Sales Value'!$B$6="Customer location",SUMIFS(Data!$H:$H,Data!$C:$C,VAL!$E127,Data!$I:$I,"&gt;52",Data!$I:$I,"&lt;=104"),
IF('Sales Value'!$B$6="Product type",SUMIFS(Data!$H:$H,Data!$F:$F,VAL!$E127,Data!$I:$I,"&gt;52",Data!$I:$I,"&lt;=104"),
""))))</f>
        <v/>
      </c>
    </row>
    <row r="128" spans="1:16" x14ac:dyDescent="0.35">
      <c r="A128" s="8" t="str">
        <f>IFERROR(_xlfn.RANK.EQ(F128,$F$3:$F$150,0)+COUNTIF($F$3:F128,F128)-1,"")</f>
        <v/>
      </c>
      <c r="B128" s="8" t="str">
        <f>IFERROR(_xlfn.RANK.EQ(I128,$I$3:$I$150,0)+COUNTIF($I$3:I128,I128)-1,"")</f>
        <v/>
      </c>
      <c r="C128" s="8" t="str">
        <f>IFERROR(_xlfn.RANK.EQ(L128,$L$3:$L$150,0)+COUNTIF($L$3:L128,L128)-1,"")</f>
        <v/>
      </c>
      <c r="D128" s="8" t="str">
        <f>IFERROR(_xlfn.RANK.EQ(O128,$O$3:$O$150,0)+COUNTIF($O$3:O128,O128)-1,"")</f>
        <v/>
      </c>
      <c r="E128" t="str">
        <f xml:space="preserve">
IF('Pivot fields'!$B127="(blank)","",
IF('Sales Value'!$B$6="Customer Name",IF(NOT(OR('Pivot fields'!$B127="(blank)",'Pivot fields'!$B127="")),'Pivot fields'!$B127,""),
IF('Sales Value'!$B$6="Customer location",IF(NOT(OR('Pivot fields'!$D127="(blank)",'Pivot fields'!$D127="")),'Pivot fields'!$D127,""),
IF('Sales Value'!$B$6="Product type",IF(NOT(OR('Pivot fields'!$F127="(blank)",'Pivot fields'!$F127="")),'Pivot fields'!$F127,""),
""))))</f>
        <v/>
      </c>
      <c r="F128" s="35" t="str">
        <f>IF($E128="","",
IF('Sales Value'!$B$6="Customer name",SUMIFS(Data!$H:$H,Data!$B:$B,VAL!$E128,Data!$I:$I,1),
IF('Sales Value'!$B$6="Customer location",SUMIFS(Data!$H:$H,Data!$C:$C,VAL!$E128,Data!$I:$I,1),
IF('Sales Value'!$B$6="Product type",SUMIFS(Data!$H:$H,Data!$F:$F,VAL!$E128,Data!$I:$I,1),
""))))</f>
        <v/>
      </c>
      <c r="G128" s="35" t="str">
        <f>IF($E128="","",
IF('Sales Value'!$B$6="Customer name",SUMIFS(Data!$H:$H,Data!$B:$B,VAL!$E128,Data!$I:$I,53),
IF('Sales Value'!$B$6="Customer location",SUMIFS(Data!$H:$H,Data!$C:$C,VAL!$E128,Data!$I:$I,53),
IF('Sales Value'!$B$6="Product type",SUMIFS(Data!$H:$H,Data!$F:$F,VAL!$E128,Data!$I:$I,53),
""))))</f>
        <v/>
      </c>
      <c r="I128" s="35" t="str">
        <f>IF($E128="","",
IF('Sales Value'!$B$6="Customer name",SUMIFS(Data!$H:$H,Data!$B:$B,VAL!$E128,Data!$I:$I,"&gt;0",Data!$I:$I,"&lt;=4"),
IF('Sales Value'!$B$6="Customer location",SUMIFS(Data!$H:$H,Data!$C:$C,VAL!$E128,Data!$I:$I,"&gt;0",Data!$I:$I,"&lt;=4"),
IF('Sales Value'!$B$6="Product type",SUMIFS(Data!$H:$H,Data!$F:$F,VAL!$E128,Data!$I:$I,"&gt;0",Data!$I:$I,"&lt;=4"),
""))))</f>
        <v/>
      </c>
      <c r="J128" s="35" t="str">
        <f>IF($E128="","",
IF('Sales Value'!$B$6="Customer name",SUMIFS(Data!$H:$H,Data!$B:$B,VAL!$E128,Data!$I:$I,"&gt;52",Data!$I:$I,"&lt;=56"),
IF('Sales Value'!$B$6="Customer location",SUMIFS(Data!$H:$H,Data!$C:$C,VAL!$E128,Data!$I:$I,"&gt;52",Data!$I:$I,"&lt;=56"),
IF('Sales Value'!$B$6="Product type",SUMIFS(Data!$H:$H,Data!$F:$F,VAL!$E128,Data!$I:$I,"&gt;52",Data!$I:$I,"&lt;=56"),
""))))</f>
        <v/>
      </c>
      <c r="L128" s="35" t="str">
        <f>IF($E128="","",
IF('Sales Value'!$B$6="Customer name",SUMIFS(Data!$H:$H,Data!$B:$B,VAL!$E128,Data!$I:$I,"&gt;0",Data!$I:$I,"&lt;=13"),
IF('Sales Value'!$B$6="Customer location",SUMIFS(Data!$H:$H,Data!$C:$C,VAL!$E128,Data!$I:$I,"&gt;0",Data!$I:$I,"&lt;=13"),
IF('Sales Value'!$B$6="Product type",SUMIFS(Data!$H:$H,Data!$F:$F,VAL!$E128,Data!$I:$I,"&gt;0",Data!$I:$I,"&lt;=13"),
""))))</f>
        <v/>
      </c>
      <c r="M128" s="35" t="str">
        <f>IF($E128="","",
IF('Sales Value'!$B$6="Customer name",SUMIFS(Data!$H:$H,Data!$B:$B,VAL!$E128,Data!$I:$I,"&gt;52",Data!$I:$I,"&lt;=65"),
IF('Sales Value'!$B$6="Customer location",SUMIFS(Data!$H:$H,Data!$C:$C,VAL!$E128,Data!$I:$I,"&gt;52",Data!$I:$I,"&lt;=65"),
IF('Sales Value'!$B$6="Product type",SUMIFS(Data!$H:$H,Data!$F:$F,VAL!$E128,Data!$I:$I,"&gt;52",Data!$I:$I,"&lt;=65"),
""))))</f>
        <v/>
      </c>
      <c r="O128" s="35" t="str">
        <f>IF($E128="","",
IF('Sales Value'!$B$6="Customer name",SUMIFS(Data!$H:$H,Data!$B:$B,VAL!$E128,Data!$I:$I,"&gt;0",Data!$I:$I,"&lt;=52"),
IF('Sales Value'!$B$6="Customer location",SUMIFS(Data!$H:$H,Data!$C:$C,VAL!$E128,Data!$I:$I,"&gt;0",Data!$I:$I,"&lt;=52"),
IF('Sales Value'!$B$6="Product type",SUMIFS(Data!$H:$H,Data!$F:$F,VAL!$E128,Data!$I:$I,"&gt;0",Data!$I:$I,"&lt;=52"),
""))))</f>
        <v/>
      </c>
      <c r="P128" s="35" t="str">
        <f>IF($E128="","",
IF('Sales Value'!$B$6="Customer name",SUMIFS(Data!$H:$H,Data!$B:$B,VAL!$E128,Data!$I:$I,"&gt;52",Data!$I:$I,"&lt;=104"),
IF('Sales Value'!$B$6="Customer location",SUMIFS(Data!$H:$H,Data!$C:$C,VAL!$E128,Data!$I:$I,"&gt;52",Data!$I:$I,"&lt;=104"),
IF('Sales Value'!$B$6="Product type",SUMIFS(Data!$H:$H,Data!$F:$F,VAL!$E128,Data!$I:$I,"&gt;52",Data!$I:$I,"&lt;=104"),
""))))</f>
        <v/>
      </c>
    </row>
    <row r="129" spans="1:16" x14ac:dyDescent="0.35">
      <c r="A129" s="8" t="str">
        <f>IFERROR(_xlfn.RANK.EQ(F129,$F$3:$F$150,0)+COUNTIF($F$3:F129,F129)-1,"")</f>
        <v/>
      </c>
      <c r="B129" s="8" t="str">
        <f>IFERROR(_xlfn.RANK.EQ(I129,$I$3:$I$150,0)+COUNTIF($I$3:I129,I129)-1,"")</f>
        <v/>
      </c>
      <c r="C129" s="8" t="str">
        <f>IFERROR(_xlfn.RANK.EQ(L129,$L$3:$L$150,0)+COUNTIF($L$3:L129,L129)-1,"")</f>
        <v/>
      </c>
      <c r="D129" s="8" t="str">
        <f>IFERROR(_xlfn.RANK.EQ(O129,$O$3:$O$150,0)+COUNTIF($O$3:O129,O129)-1,"")</f>
        <v/>
      </c>
      <c r="E129" t="str">
        <f xml:space="preserve">
IF('Pivot fields'!$B128="(blank)","",
IF('Sales Value'!$B$6="Customer Name",IF(NOT(OR('Pivot fields'!$B128="(blank)",'Pivot fields'!$B128="")),'Pivot fields'!$B128,""),
IF('Sales Value'!$B$6="Customer location",IF(NOT(OR('Pivot fields'!$D128="(blank)",'Pivot fields'!$D128="")),'Pivot fields'!$D128,""),
IF('Sales Value'!$B$6="Product type",IF(NOT(OR('Pivot fields'!$F128="(blank)",'Pivot fields'!$F128="")),'Pivot fields'!$F128,""),
""))))</f>
        <v/>
      </c>
      <c r="F129" s="35" t="str">
        <f>IF($E129="","",
IF('Sales Value'!$B$6="Customer name",SUMIFS(Data!$H:$H,Data!$B:$B,VAL!$E129,Data!$I:$I,1),
IF('Sales Value'!$B$6="Customer location",SUMIFS(Data!$H:$H,Data!$C:$C,VAL!$E129,Data!$I:$I,1),
IF('Sales Value'!$B$6="Product type",SUMIFS(Data!$H:$H,Data!$F:$F,VAL!$E129,Data!$I:$I,1),
""))))</f>
        <v/>
      </c>
      <c r="G129" s="35" t="str">
        <f>IF($E129="","",
IF('Sales Value'!$B$6="Customer name",SUMIFS(Data!$H:$H,Data!$B:$B,VAL!$E129,Data!$I:$I,53),
IF('Sales Value'!$B$6="Customer location",SUMIFS(Data!$H:$H,Data!$C:$C,VAL!$E129,Data!$I:$I,53),
IF('Sales Value'!$B$6="Product type",SUMIFS(Data!$H:$H,Data!$F:$F,VAL!$E129,Data!$I:$I,53),
""))))</f>
        <v/>
      </c>
      <c r="I129" s="35" t="str">
        <f>IF($E129="","",
IF('Sales Value'!$B$6="Customer name",SUMIFS(Data!$H:$H,Data!$B:$B,VAL!$E129,Data!$I:$I,"&gt;0",Data!$I:$I,"&lt;=4"),
IF('Sales Value'!$B$6="Customer location",SUMIFS(Data!$H:$H,Data!$C:$C,VAL!$E129,Data!$I:$I,"&gt;0",Data!$I:$I,"&lt;=4"),
IF('Sales Value'!$B$6="Product type",SUMIFS(Data!$H:$H,Data!$F:$F,VAL!$E129,Data!$I:$I,"&gt;0",Data!$I:$I,"&lt;=4"),
""))))</f>
        <v/>
      </c>
      <c r="J129" s="35" t="str">
        <f>IF($E129="","",
IF('Sales Value'!$B$6="Customer name",SUMIFS(Data!$H:$H,Data!$B:$B,VAL!$E129,Data!$I:$I,"&gt;52",Data!$I:$I,"&lt;=56"),
IF('Sales Value'!$B$6="Customer location",SUMIFS(Data!$H:$H,Data!$C:$C,VAL!$E129,Data!$I:$I,"&gt;52",Data!$I:$I,"&lt;=56"),
IF('Sales Value'!$B$6="Product type",SUMIFS(Data!$H:$H,Data!$F:$F,VAL!$E129,Data!$I:$I,"&gt;52",Data!$I:$I,"&lt;=56"),
""))))</f>
        <v/>
      </c>
      <c r="L129" s="35" t="str">
        <f>IF($E129="","",
IF('Sales Value'!$B$6="Customer name",SUMIFS(Data!$H:$H,Data!$B:$B,VAL!$E129,Data!$I:$I,"&gt;0",Data!$I:$I,"&lt;=13"),
IF('Sales Value'!$B$6="Customer location",SUMIFS(Data!$H:$H,Data!$C:$C,VAL!$E129,Data!$I:$I,"&gt;0",Data!$I:$I,"&lt;=13"),
IF('Sales Value'!$B$6="Product type",SUMIFS(Data!$H:$H,Data!$F:$F,VAL!$E129,Data!$I:$I,"&gt;0",Data!$I:$I,"&lt;=13"),
""))))</f>
        <v/>
      </c>
      <c r="M129" s="35" t="str">
        <f>IF($E129="","",
IF('Sales Value'!$B$6="Customer name",SUMIFS(Data!$H:$H,Data!$B:$B,VAL!$E129,Data!$I:$I,"&gt;52",Data!$I:$I,"&lt;=65"),
IF('Sales Value'!$B$6="Customer location",SUMIFS(Data!$H:$H,Data!$C:$C,VAL!$E129,Data!$I:$I,"&gt;52",Data!$I:$I,"&lt;=65"),
IF('Sales Value'!$B$6="Product type",SUMIFS(Data!$H:$H,Data!$F:$F,VAL!$E129,Data!$I:$I,"&gt;52",Data!$I:$I,"&lt;=65"),
""))))</f>
        <v/>
      </c>
      <c r="O129" s="35" t="str">
        <f>IF($E129="","",
IF('Sales Value'!$B$6="Customer name",SUMIFS(Data!$H:$H,Data!$B:$B,VAL!$E129,Data!$I:$I,"&gt;0",Data!$I:$I,"&lt;=52"),
IF('Sales Value'!$B$6="Customer location",SUMIFS(Data!$H:$H,Data!$C:$C,VAL!$E129,Data!$I:$I,"&gt;0",Data!$I:$I,"&lt;=52"),
IF('Sales Value'!$B$6="Product type",SUMIFS(Data!$H:$H,Data!$F:$F,VAL!$E129,Data!$I:$I,"&gt;0",Data!$I:$I,"&lt;=52"),
""))))</f>
        <v/>
      </c>
      <c r="P129" s="35" t="str">
        <f>IF($E129="","",
IF('Sales Value'!$B$6="Customer name",SUMIFS(Data!$H:$H,Data!$B:$B,VAL!$E129,Data!$I:$I,"&gt;52",Data!$I:$I,"&lt;=104"),
IF('Sales Value'!$B$6="Customer location",SUMIFS(Data!$H:$H,Data!$C:$C,VAL!$E129,Data!$I:$I,"&gt;52",Data!$I:$I,"&lt;=104"),
IF('Sales Value'!$B$6="Product type",SUMIFS(Data!$H:$H,Data!$F:$F,VAL!$E129,Data!$I:$I,"&gt;52",Data!$I:$I,"&lt;=104"),
""))))</f>
        <v/>
      </c>
    </row>
    <row r="130" spans="1:16" x14ac:dyDescent="0.35">
      <c r="A130" s="8" t="str">
        <f>IFERROR(_xlfn.RANK.EQ(F130,$F$3:$F$150,0)+COUNTIF($F$3:F130,F130)-1,"")</f>
        <v/>
      </c>
      <c r="B130" s="8" t="str">
        <f>IFERROR(_xlfn.RANK.EQ(I130,$I$3:$I$150,0)+COUNTIF($I$3:I130,I130)-1,"")</f>
        <v/>
      </c>
      <c r="C130" s="8" t="str">
        <f>IFERROR(_xlfn.RANK.EQ(L130,$L$3:$L$150,0)+COUNTIF($L$3:L130,L130)-1,"")</f>
        <v/>
      </c>
      <c r="D130" s="8" t="str">
        <f>IFERROR(_xlfn.RANK.EQ(O130,$O$3:$O$150,0)+COUNTIF($O$3:O130,O130)-1,"")</f>
        <v/>
      </c>
      <c r="E130" t="str">
        <f xml:space="preserve">
IF('Pivot fields'!$B129="(blank)","",
IF('Sales Value'!$B$6="Customer Name",IF(NOT(OR('Pivot fields'!$B129="(blank)",'Pivot fields'!$B129="")),'Pivot fields'!$B129,""),
IF('Sales Value'!$B$6="Customer location",IF(NOT(OR('Pivot fields'!$D129="(blank)",'Pivot fields'!$D129="")),'Pivot fields'!$D129,""),
IF('Sales Value'!$B$6="Product type",IF(NOT(OR('Pivot fields'!$F129="(blank)",'Pivot fields'!$F129="")),'Pivot fields'!$F129,""),
""))))</f>
        <v/>
      </c>
      <c r="F130" s="35" t="str">
        <f>IF($E130="","",
IF('Sales Value'!$B$6="Customer name",SUMIFS(Data!$H:$H,Data!$B:$B,VAL!$E130,Data!$I:$I,1),
IF('Sales Value'!$B$6="Customer location",SUMIFS(Data!$H:$H,Data!$C:$C,VAL!$E130,Data!$I:$I,1),
IF('Sales Value'!$B$6="Product type",SUMIFS(Data!$H:$H,Data!$F:$F,VAL!$E130,Data!$I:$I,1),
""))))</f>
        <v/>
      </c>
      <c r="G130" s="35" t="str">
        <f>IF($E130="","",
IF('Sales Value'!$B$6="Customer name",SUMIFS(Data!$H:$H,Data!$B:$B,VAL!$E130,Data!$I:$I,53),
IF('Sales Value'!$B$6="Customer location",SUMIFS(Data!$H:$H,Data!$C:$C,VAL!$E130,Data!$I:$I,53),
IF('Sales Value'!$B$6="Product type",SUMIFS(Data!$H:$H,Data!$F:$F,VAL!$E130,Data!$I:$I,53),
""))))</f>
        <v/>
      </c>
      <c r="I130" s="35" t="str">
        <f>IF($E130="","",
IF('Sales Value'!$B$6="Customer name",SUMIFS(Data!$H:$H,Data!$B:$B,VAL!$E130,Data!$I:$I,"&gt;0",Data!$I:$I,"&lt;=4"),
IF('Sales Value'!$B$6="Customer location",SUMIFS(Data!$H:$H,Data!$C:$C,VAL!$E130,Data!$I:$I,"&gt;0",Data!$I:$I,"&lt;=4"),
IF('Sales Value'!$B$6="Product type",SUMIFS(Data!$H:$H,Data!$F:$F,VAL!$E130,Data!$I:$I,"&gt;0",Data!$I:$I,"&lt;=4"),
""))))</f>
        <v/>
      </c>
      <c r="J130" s="35" t="str">
        <f>IF($E130="","",
IF('Sales Value'!$B$6="Customer name",SUMIFS(Data!$H:$H,Data!$B:$B,VAL!$E130,Data!$I:$I,"&gt;52",Data!$I:$I,"&lt;=56"),
IF('Sales Value'!$B$6="Customer location",SUMIFS(Data!$H:$H,Data!$C:$C,VAL!$E130,Data!$I:$I,"&gt;52",Data!$I:$I,"&lt;=56"),
IF('Sales Value'!$B$6="Product type",SUMIFS(Data!$H:$H,Data!$F:$F,VAL!$E130,Data!$I:$I,"&gt;52",Data!$I:$I,"&lt;=56"),
""))))</f>
        <v/>
      </c>
      <c r="L130" s="35" t="str">
        <f>IF($E130="","",
IF('Sales Value'!$B$6="Customer name",SUMIFS(Data!$H:$H,Data!$B:$B,VAL!$E130,Data!$I:$I,"&gt;0",Data!$I:$I,"&lt;=13"),
IF('Sales Value'!$B$6="Customer location",SUMIFS(Data!$H:$H,Data!$C:$C,VAL!$E130,Data!$I:$I,"&gt;0",Data!$I:$I,"&lt;=13"),
IF('Sales Value'!$B$6="Product type",SUMIFS(Data!$H:$H,Data!$F:$F,VAL!$E130,Data!$I:$I,"&gt;0",Data!$I:$I,"&lt;=13"),
""))))</f>
        <v/>
      </c>
      <c r="M130" s="35" t="str">
        <f>IF($E130="","",
IF('Sales Value'!$B$6="Customer name",SUMIFS(Data!$H:$H,Data!$B:$B,VAL!$E130,Data!$I:$I,"&gt;52",Data!$I:$I,"&lt;=65"),
IF('Sales Value'!$B$6="Customer location",SUMIFS(Data!$H:$H,Data!$C:$C,VAL!$E130,Data!$I:$I,"&gt;52",Data!$I:$I,"&lt;=65"),
IF('Sales Value'!$B$6="Product type",SUMIFS(Data!$H:$H,Data!$F:$F,VAL!$E130,Data!$I:$I,"&gt;52",Data!$I:$I,"&lt;=65"),
""))))</f>
        <v/>
      </c>
      <c r="O130" s="35" t="str">
        <f>IF($E130="","",
IF('Sales Value'!$B$6="Customer name",SUMIFS(Data!$H:$H,Data!$B:$B,VAL!$E130,Data!$I:$I,"&gt;0",Data!$I:$I,"&lt;=52"),
IF('Sales Value'!$B$6="Customer location",SUMIFS(Data!$H:$H,Data!$C:$C,VAL!$E130,Data!$I:$I,"&gt;0",Data!$I:$I,"&lt;=52"),
IF('Sales Value'!$B$6="Product type",SUMIFS(Data!$H:$H,Data!$F:$F,VAL!$E130,Data!$I:$I,"&gt;0",Data!$I:$I,"&lt;=52"),
""))))</f>
        <v/>
      </c>
      <c r="P130" s="35" t="str">
        <f>IF($E130="","",
IF('Sales Value'!$B$6="Customer name",SUMIFS(Data!$H:$H,Data!$B:$B,VAL!$E130,Data!$I:$I,"&gt;52",Data!$I:$I,"&lt;=104"),
IF('Sales Value'!$B$6="Customer location",SUMIFS(Data!$H:$H,Data!$C:$C,VAL!$E130,Data!$I:$I,"&gt;52",Data!$I:$I,"&lt;=104"),
IF('Sales Value'!$B$6="Product type",SUMIFS(Data!$H:$H,Data!$F:$F,VAL!$E130,Data!$I:$I,"&gt;52",Data!$I:$I,"&lt;=104"),
""))))</f>
        <v/>
      </c>
    </row>
    <row r="131" spans="1:16" x14ac:dyDescent="0.35">
      <c r="A131" s="8" t="str">
        <f>IFERROR(_xlfn.RANK.EQ(F131,$F$3:$F$150,0)+COUNTIF($F$3:F131,F131)-1,"")</f>
        <v/>
      </c>
      <c r="B131" s="8" t="str">
        <f>IFERROR(_xlfn.RANK.EQ(I131,$I$3:$I$150,0)+COUNTIF($I$3:I131,I131)-1,"")</f>
        <v/>
      </c>
      <c r="C131" s="8" t="str">
        <f>IFERROR(_xlfn.RANK.EQ(L131,$L$3:$L$150,0)+COUNTIF($L$3:L131,L131)-1,"")</f>
        <v/>
      </c>
      <c r="D131" s="8" t="str">
        <f>IFERROR(_xlfn.RANK.EQ(O131,$O$3:$O$150,0)+COUNTIF($O$3:O131,O131)-1,"")</f>
        <v/>
      </c>
      <c r="E131" t="str">
        <f xml:space="preserve">
IF('Pivot fields'!$B130="(blank)","",
IF('Sales Value'!$B$6="Customer Name",IF(NOT(OR('Pivot fields'!$B130="(blank)",'Pivot fields'!$B130="")),'Pivot fields'!$B130,""),
IF('Sales Value'!$B$6="Customer location",IF(NOT(OR('Pivot fields'!$D130="(blank)",'Pivot fields'!$D130="")),'Pivot fields'!$D130,""),
IF('Sales Value'!$B$6="Product type",IF(NOT(OR('Pivot fields'!$F130="(blank)",'Pivot fields'!$F130="")),'Pivot fields'!$F130,""),
""))))</f>
        <v/>
      </c>
      <c r="F131" s="35" t="str">
        <f>IF($E131="","",
IF('Sales Value'!$B$6="Customer name",SUMIFS(Data!$H:$H,Data!$B:$B,VAL!$E131,Data!$I:$I,1),
IF('Sales Value'!$B$6="Customer location",SUMIFS(Data!$H:$H,Data!$C:$C,VAL!$E131,Data!$I:$I,1),
IF('Sales Value'!$B$6="Product type",SUMIFS(Data!$H:$H,Data!$F:$F,VAL!$E131,Data!$I:$I,1),
""))))</f>
        <v/>
      </c>
      <c r="G131" s="35" t="str">
        <f>IF($E131="","",
IF('Sales Value'!$B$6="Customer name",SUMIFS(Data!$H:$H,Data!$B:$B,VAL!$E131,Data!$I:$I,53),
IF('Sales Value'!$B$6="Customer location",SUMIFS(Data!$H:$H,Data!$C:$C,VAL!$E131,Data!$I:$I,53),
IF('Sales Value'!$B$6="Product type",SUMIFS(Data!$H:$H,Data!$F:$F,VAL!$E131,Data!$I:$I,53),
""))))</f>
        <v/>
      </c>
      <c r="I131" s="35" t="str">
        <f>IF($E131="","",
IF('Sales Value'!$B$6="Customer name",SUMIFS(Data!$H:$H,Data!$B:$B,VAL!$E131,Data!$I:$I,"&gt;0",Data!$I:$I,"&lt;=4"),
IF('Sales Value'!$B$6="Customer location",SUMIFS(Data!$H:$H,Data!$C:$C,VAL!$E131,Data!$I:$I,"&gt;0",Data!$I:$I,"&lt;=4"),
IF('Sales Value'!$B$6="Product type",SUMIFS(Data!$H:$H,Data!$F:$F,VAL!$E131,Data!$I:$I,"&gt;0",Data!$I:$I,"&lt;=4"),
""))))</f>
        <v/>
      </c>
      <c r="J131" s="35" t="str">
        <f>IF($E131="","",
IF('Sales Value'!$B$6="Customer name",SUMIFS(Data!$H:$H,Data!$B:$B,VAL!$E131,Data!$I:$I,"&gt;52",Data!$I:$I,"&lt;=56"),
IF('Sales Value'!$B$6="Customer location",SUMIFS(Data!$H:$H,Data!$C:$C,VAL!$E131,Data!$I:$I,"&gt;52",Data!$I:$I,"&lt;=56"),
IF('Sales Value'!$B$6="Product type",SUMIFS(Data!$H:$H,Data!$F:$F,VAL!$E131,Data!$I:$I,"&gt;52",Data!$I:$I,"&lt;=56"),
""))))</f>
        <v/>
      </c>
      <c r="L131" s="35" t="str">
        <f>IF($E131="","",
IF('Sales Value'!$B$6="Customer name",SUMIFS(Data!$H:$H,Data!$B:$B,VAL!$E131,Data!$I:$I,"&gt;0",Data!$I:$I,"&lt;=13"),
IF('Sales Value'!$B$6="Customer location",SUMIFS(Data!$H:$H,Data!$C:$C,VAL!$E131,Data!$I:$I,"&gt;0",Data!$I:$I,"&lt;=13"),
IF('Sales Value'!$B$6="Product type",SUMIFS(Data!$H:$H,Data!$F:$F,VAL!$E131,Data!$I:$I,"&gt;0",Data!$I:$I,"&lt;=13"),
""))))</f>
        <v/>
      </c>
      <c r="M131" s="35" t="str">
        <f>IF($E131="","",
IF('Sales Value'!$B$6="Customer name",SUMIFS(Data!$H:$H,Data!$B:$B,VAL!$E131,Data!$I:$I,"&gt;52",Data!$I:$I,"&lt;=65"),
IF('Sales Value'!$B$6="Customer location",SUMIFS(Data!$H:$H,Data!$C:$C,VAL!$E131,Data!$I:$I,"&gt;52",Data!$I:$I,"&lt;=65"),
IF('Sales Value'!$B$6="Product type",SUMIFS(Data!$H:$H,Data!$F:$F,VAL!$E131,Data!$I:$I,"&gt;52",Data!$I:$I,"&lt;=65"),
""))))</f>
        <v/>
      </c>
      <c r="O131" s="35" t="str">
        <f>IF($E131="","",
IF('Sales Value'!$B$6="Customer name",SUMIFS(Data!$H:$H,Data!$B:$B,VAL!$E131,Data!$I:$I,"&gt;0",Data!$I:$I,"&lt;=52"),
IF('Sales Value'!$B$6="Customer location",SUMIFS(Data!$H:$H,Data!$C:$C,VAL!$E131,Data!$I:$I,"&gt;0",Data!$I:$I,"&lt;=52"),
IF('Sales Value'!$B$6="Product type",SUMIFS(Data!$H:$H,Data!$F:$F,VAL!$E131,Data!$I:$I,"&gt;0",Data!$I:$I,"&lt;=52"),
""))))</f>
        <v/>
      </c>
      <c r="P131" s="35" t="str">
        <f>IF($E131="","",
IF('Sales Value'!$B$6="Customer name",SUMIFS(Data!$H:$H,Data!$B:$B,VAL!$E131,Data!$I:$I,"&gt;52",Data!$I:$I,"&lt;=104"),
IF('Sales Value'!$B$6="Customer location",SUMIFS(Data!$H:$H,Data!$C:$C,VAL!$E131,Data!$I:$I,"&gt;52",Data!$I:$I,"&lt;=104"),
IF('Sales Value'!$B$6="Product type",SUMIFS(Data!$H:$H,Data!$F:$F,VAL!$E131,Data!$I:$I,"&gt;52",Data!$I:$I,"&lt;=104"),
""))))</f>
        <v/>
      </c>
    </row>
    <row r="132" spans="1:16" x14ac:dyDescent="0.35">
      <c r="A132" s="8" t="str">
        <f>IFERROR(_xlfn.RANK.EQ(F132,$F$3:$F$150,0)+COUNTIF($F$3:F132,F132)-1,"")</f>
        <v/>
      </c>
      <c r="B132" s="8" t="str">
        <f>IFERROR(_xlfn.RANK.EQ(I132,$I$3:$I$150,0)+COUNTIF($I$3:I132,I132)-1,"")</f>
        <v/>
      </c>
      <c r="C132" s="8" t="str">
        <f>IFERROR(_xlfn.RANK.EQ(L132,$L$3:$L$150,0)+COUNTIF($L$3:L132,L132)-1,"")</f>
        <v/>
      </c>
      <c r="D132" s="8" t="str">
        <f>IFERROR(_xlfn.RANK.EQ(O132,$O$3:$O$150,0)+COUNTIF($O$3:O132,O132)-1,"")</f>
        <v/>
      </c>
      <c r="E132" t="str">
        <f xml:space="preserve">
IF('Pivot fields'!$B131="(blank)","",
IF('Sales Value'!$B$6="Customer Name",IF(NOT(OR('Pivot fields'!$B131="(blank)",'Pivot fields'!$B131="")),'Pivot fields'!$B131,""),
IF('Sales Value'!$B$6="Customer location",IF(NOT(OR('Pivot fields'!$D131="(blank)",'Pivot fields'!$D131="")),'Pivot fields'!$D131,""),
IF('Sales Value'!$B$6="Product type",IF(NOT(OR('Pivot fields'!$F131="(blank)",'Pivot fields'!$F131="")),'Pivot fields'!$F131,""),
""))))</f>
        <v/>
      </c>
      <c r="F132" s="35" t="str">
        <f>IF($E132="","",
IF('Sales Value'!$B$6="Customer name",SUMIFS(Data!$H:$H,Data!$B:$B,VAL!$E132,Data!$I:$I,1),
IF('Sales Value'!$B$6="Customer location",SUMIFS(Data!$H:$H,Data!$C:$C,VAL!$E132,Data!$I:$I,1),
IF('Sales Value'!$B$6="Product type",SUMIFS(Data!$H:$H,Data!$F:$F,VAL!$E132,Data!$I:$I,1),
""))))</f>
        <v/>
      </c>
      <c r="G132" s="35" t="str">
        <f>IF($E132="","",
IF('Sales Value'!$B$6="Customer name",SUMIFS(Data!$H:$H,Data!$B:$B,VAL!$E132,Data!$I:$I,53),
IF('Sales Value'!$B$6="Customer location",SUMIFS(Data!$H:$H,Data!$C:$C,VAL!$E132,Data!$I:$I,53),
IF('Sales Value'!$B$6="Product type",SUMIFS(Data!$H:$H,Data!$F:$F,VAL!$E132,Data!$I:$I,53),
""))))</f>
        <v/>
      </c>
      <c r="I132" s="35" t="str">
        <f>IF($E132="","",
IF('Sales Value'!$B$6="Customer name",SUMIFS(Data!$H:$H,Data!$B:$B,VAL!$E132,Data!$I:$I,"&gt;0",Data!$I:$I,"&lt;=4"),
IF('Sales Value'!$B$6="Customer location",SUMIFS(Data!$H:$H,Data!$C:$C,VAL!$E132,Data!$I:$I,"&gt;0",Data!$I:$I,"&lt;=4"),
IF('Sales Value'!$B$6="Product type",SUMIFS(Data!$H:$H,Data!$F:$F,VAL!$E132,Data!$I:$I,"&gt;0",Data!$I:$I,"&lt;=4"),
""))))</f>
        <v/>
      </c>
      <c r="J132" s="35" t="str">
        <f>IF($E132="","",
IF('Sales Value'!$B$6="Customer name",SUMIFS(Data!$H:$H,Data!$B:$B,VAL!$E132,Data!$I:$I,"&gt;52",Data!$I:$I,"&lt;=56"),
IF('Sales Value'!$B$6="Customer location",SUMIFS(Data!$H:$H,Data!$C:$C,VAL!$E132,Data!$I:$I,"&gt;52",Data!$I:$I,"&lt;=56"),
IF('Sales Value'!$B$6="Product type",SUMIFS(Data!$H:$H,Data!$F:$F,VAL!$E132,Data!$I:$I,"&gt;52",Data!$I:$I,"&lt;=56"),
""))))</f>
        <v/>
      </c>
      <c r="L132" s="35" t="str">
        <f>IF($E132="","",
IF('Sales Value'!$B$6="Customer name",SUMIFS(Data!$H:$H,Data!$B:$B,VAL!$E132,Data!$I:$I,"&gt;0",Data!$I:$I,"&lt;=13"),
IF('Sales Value'!$B$6="Customer location",SUMIFS(Data!$H:$H,Data!$C:$C,VAL!$E132,Data!$I:$I,"&gt;0",Data!$I:$I,"&lt;=13"),
IF('Sales Value'!$B$6="Product type",SUMIFS(Data!$H:$H,Data!$F:$F,VAL!$E132,Data!$I:$I,"&gt;0",Data!$I:$I,"&lt;=13"),
""))))</f>
        <v/>
      </c>
      <c r="M132" s="35" t="str">
        <f>IF($E132="","",
IF('Sales Value'!$B$6="Customer name",SUMIFS(Data!$H:$H,Data!$B:$B,VAL!$E132,Data!$I:$I,"&gt;52",Data!$I:$I,"&lt;=65"),
IF('Sales Value'!$B$6="Customer location",SUMIFS(Data!$H:$H,Data!$C:$C,VAL!$E132,Data!$I:$I,"&gt;52",Data!$I:$I,"&lt;=65"),
IF('Sales Value'!$B$6="Product type",SUMIFS(Data!$H:$H,Data!$F:$F,VAL!$E132,Data!$I:$I,"&gt;52",Data!$I:$I,"&lt;=65"),
""))))</f>
        <v/>
      </c>
      <c r="O132" s="35" t="str">
        <f>IF($E132="","",
IF('Sales Value'!$B$6="Customer name",SUMIFS(Data!$H:$H,Data!$B:$B,VAL!$E132,Data!$I:$I,"&gt;0",Data!$I:$I,"&lt;=52"),
IF('Sales Value'!$B$6="Customer location",SUMIFS(Data!$H:$H,Data!$C:$C,VAL!$E132,Data!$I:$I,"&gt;0",Data!$I:$I,"&lt;=52"),
IF('Sales Value'!$B$6="Product type",SUMIFS(Data!$H:$H,Data!$F:$F,VAL!$E132,Data!$I:$I,"&gt;0",Data!$I:$I,"&lt;=52"),
""))))</f>
        <v/>
      </c>
      <c r="P132" s="35" t="str">
        <f>IF($E132="","",
IF('Sales Value'!$B$6="Customer name",SUMIFS(Data!$H:$H,Data!$B:$B,VAL!$E132,Data!$I:$I,"&gt;52",Data!$I:$I,"&lt;=104"),
IF('Sales Value'!$B$6="Customer location",SUMIFS(Data!$H:$H,Data!$C:$C,VAL!$E132,Data!$I:$I,"&gt;52",Data!$I:$I,"&lt;=104"),
IF('Sales Value'!$B$6="Product type",SUMIFS(Data!$H:$H,Data!$F:$F,VAL!$E132,Data!$I:$I,"&gt;52",Data!$I:$I,"&lt;=104"),
""))))</f>
        <v/>
      </c>
    </row>
    <row r="133" spans="1:16" x14ac:dyDescent="0.35">
      <c r="A133" s="8" t="str">
        <f>IFERROR(_xlfn.RANK.EQ(F133,$F$3:$F$150,0)+COUNTIF($F$3:F133,F133)-1,"")</f>
        <v/>
      </c>
      <c r="B133" s="8" t="str">
        <f>IFERROR(_xlfn.RANK.EQ(I133,$I$3:$I$150,0)+COUNTIF($I$3:I133,I133)-1,"")</f>
        <v/>
      </c>
      <c r="C133" s="8" t="str">
        <f>IFERROR(_xlfn.RANK.EQ(L133,$L$3:$L$150,0)+COUNTIF($L$3:L133,L133)-1,"")</f>
        <v/>
      </c>
      <c r="D133" s="8" t="str">
        <f>IFERROR(_xlfn.RANK.EQ(O133,$O$3:$O$150,0)+COUNTIF($O$3:O133,O133)-1,"")</f>
        <v/>
      </c>
      <c r="E133" t="str">
        <f xml:space="preserve">
IF('Pivot fields'!$B132="(blank)","",
IF('Sales Value'!$B$6="Customer Name",IF(NOT(OR('Pivot fields'!$B132="(blank)",'Pivot fields'!$B132="")),'Pivot fields'!$B132,""),
IF('Sales Value'!$B$6="Customer location",IF(NOT(OR('Pivot fields'!$D132="(blank)",'Pivot fields'!$D132="")),'Pivot fields'!$D132,""),
IF('Sales Value'!$B$6="Product type",IF(NOT(OR('Pivot fields'!$F132="(blank)",'Pivot fields'!$F132="")),'Pivot fields'!$F132,""),
""))))</f>
        <v/>
      </c>
      <c r="F133" s="35" t="str">
        <f>IF($E133="","",
IF('Sales Value'!$B$6="Customer name",SUMIFS(Data!$H:$H,Data!$B:$B,VAL!$E133,Data!$I:$I,1),
IF('Sales Value'!$B$6="Customer location",SUMIFS(Data!$H:$H,Data!$C:$C,VAL!$E133,Data!$I:$I,1),
IF('Sales Value'!$B$6="Product type",SUMIFS(Data!$H:$H,Data!$F:$F,VAL!$E133,Data!$I:$I,1),
""))))</f>
        <v/>
      </c>
      <c r="G133" s="35" t="str">
        <f>IF($E133="","",
IF('Sales Value'!$B$6="Customer name",SUMIFS(Data!$H:$H,Data!$B:$B,VAL!$E133,Data!$I:$I,53),
IF('Sales Value'!$B$6="Customer location",SUMIFS(Data!$H:$H,Data!$C:$C,VAL!$E133,Data!$I:$I,53),
IF('Sales Value'!$B$6="Product type",SUMIFS(Data!$H:$H,Data!$F:$F,VAL!$E133,Data!$I:$I,53),
""))))</f>
        <v/>
      </c>
      <c r="I133" s="35" t="str">
        <f>IF($E133="","",
IF('Sales Value'!$B$6="Customer name",SUMIFS(Data!$H:$H,Data!$B:$B,VAL!$E133,Data!$I:$I,"&gt;0",Data!$I:$I,"&lt;=4"),
IF('Sales Value'!$B$6="Customer location",SUMIFS(Data!$H:$H,Data!$C:$C,VAL!$E133,Data!$I:$I,"&gt;0",Data!$I:$I,"&lt;=4"),
IF('Sales Value'!$B$6="Product type",SUMIFS(Data!$H:$H,Data!$F:$F,VAL!$E133,Data!$I:$I,"&gt;0",Data!$I:$I,"&lt;=4"),
""))))</f>
        <v/>
      </c>
      <c r="J133" s="35" t="str">
        <f>IF($E133="","",
IF('Sales Value'!$B$6="Customer name",SUMIFS(Data!$H:$H,Data!$B:$B,VAL!$E133,Data!$I:$I,"&gt;52",Data!$I:$I,"&lt;=56"),
IF('Sales Value'!$B$6="Customer location",SUMIFS(Data!$H:$H,Data!$C:$C,VAL!$E133,Data!$I:$I,"&gt;52",Data!$I:$I,"&lt;=56"),
IF('Sales Value'!$B$6="Product type",SUMIFS(Data!$H:$H,Data!$F:$F,VAL!$E133,Data!$I:$I,"&gt;52",Data!$I:$I,"&lt;=56"),
""))))</f>
        <v/>
      </c>
      <c r="L133" s="35" t="str">
        <f>IF($E133="","",
IF('Sales Value'!$B$6="Customer name",SUMIFS(Data!$H:$H,Data!$B:$B,VAL!$E133,Data!$I:$I,"&gt;0",Data!$I:$I,"&lt;=13"),
IF('Sales Value'!$B$6="Customer location",SUMIFS(Data!$H:$H,Data!$C:$C,VAL!$E133,Data!$I:$I,"&gt;0",Data!$I:$I,"&lt;=13"),
IF('Sales Value'!$B$6="Product type",SUMIFS(Data!$H:$H,Data!$F:$F,VAL!$E133,Data!$I:$I,"&gt;0",Data!$I:$I,"&lt;=13"),
""))))</f>
        <v/>
      </c>
      <c r="M133" s="35" t="str">
        <f>IF($E133="","",
IF('Sales Value'!$B$6="Customer name",SUMIFS(Data!$H:$H,Data!$B:$B,VAL!$E133,Data!$I:$I,"&gt;52",Data!$I:$I,"&lt;=65"),
IF('Sales Value'!$B$6="Customer location",SUMIFS(Data!$H:$H,Data!$C:$C,VAL!$E133,Data!$I:$I,"&gt;52",Data!$I:$I,"&lt;=65"),
IF('Sales Value'!$B$6="Product type",SUMIFS(Data!$H:$H,Data!$F:$F,VAL!$E133,Data!$I:$I,"&gt;52",Data!$I:$I,"&lt;=65"),
""))))</f>
        <v/>
      </c>
      <c r="O133" s="35" t="str">
        <f>IF($E133="","",
IF('Sales Value'!$B$6="Customer name",SUMIFS(Data!$H:$H,Data!$B:$B,VAL!$E133,Data!$I:$I,"&gt;0",Data!$I:$I,"&lt;=52"),
IF('Sales Value'!$B$6="Customer location",SUMIFS(Data!$H:$H,Data!$C:$C,VAL!$E133,Data!$I:$I,"&gt;0",Data!$I:$I,"&lt;=52"),
IF('Sales Value'!$B$6="Product type",SUMIFS(Data!$H:$H,Data!$F:$F,VAL!$E133,Data!$I:$I,"&gt;0",Data!$I:$I,"&lt;=52"),
""))))</f>
        <v/>
      </c>
      <c r="P133" s="35" t="str">
        <f>IF($E133="","",
IF('Sales Value'!$B$6="Customer name",SUMIFS(Data!$H:$H,Data!$B:$B,VAL!$E133,Data!$I:$I,"&gt;52",Data!$I:$I,"&lt;=104"),
IF('Sales Value'!$B$6="Customer location",SUMIFS(Data!$H:$H,Data!$C:$C,VAL!$E133,Data!$I:$I,"&gt;52",Data!$I:$I,"&lt;=104"),
IF('Sales Value'!$B$6="Product type",SUMIFS(Data!$H:$H,Data!$F:$F,VAL!$E133,Data!$I:$I,"&gt;52",Data!$I:$I,"&lt;=104"),
""))))</f>
        <v/>
      </c>
    </row>
    <row r="134" spans="1:16" x14ac:dyDescent="0.35">
      <c r="A134" s="8" t="str">
        <f>IFERROR(_xlfn.RANK.EQ(F134,$F$3:$F$150,0)+COUNTIF($F$3:F134,F134)-1,"")</f>
        <v/>
      </c>
      <c r="B134" s="8" t="str">
        <f>IFERROR(_xlfn.RANK.EQ(I134,$I$3:$I$150,0)+COUNTIF($I$3:I134,I134)-1,"")</f>
        <v/>
      </c>
      <c r="C134" s="8" t="str">
        <f>IFERROR(_xlfn.RANK.EQ(L134,$L$3:$L$150,0)+COUNTIF($L$3:L134,L134)-1,"")</f>
        <v/>
      </c>
      <c r="D134" s="8" t="str">
        <f>IFERROR(_xlfn.RANK.EQ(O134,$O$3:$O$150,0)+COUNTIF($O$3:O134,O134)-1,"")</f>
        <v/>
      </c>
      <c r="E134" t="str">
        <f xml:space="preserve">
IF('Pivot fields'!$B133="(blank)","",
IF('Sales Value'!$B$6="Customer Name",IF(NOT(OR('Pivot fields'!$B133="(blank)",'Pivot fields'!$B133="")),'Pivot fields'!$B133,""),
IF('Sales Value'!$B$6="Customer location",IF(NOT(OR('Pivot fields'!$D133="(blank)",'Pivot fields'!$D133="")),'Pivot fields'!$D133,""),
IF('Sales Value'!$B$6="Product type",IF(NOT(OR('Pivot fields'!$F133="(blank)",'Pivot fields'!$F133="")),'Pivot fields'!$F133,""),
""))))</f>
        <v/>
      </c>
      <c r="F134" s="35" t="str">
        <f>IF($E134="","",
IF('Sales Value'!$B$6="Customer name",SUMIFS(Data!$H:$H,Data!$B:$B,VAL!$E134,Data!$I:$I,1),
IF('Sales Value'!$B$6="Customer location",SUMIFS(Data!$H:$H,Data!$C:$C,VAL!$E134,Data!$I:$I,1),
IF('Sales Value'!$B$6="Product type",SUMIFS(Data!$H:$H,Data!$F:$F,VAL!$E134,Data!$I:$I,1),
""))))</f>
        <v/>
      </c>
      <c r="G134" s="35" t="str">
        <f>IF($E134="","",
IF('Sales Value'!$B$6="Customer name",SUMIFS(Data!$H:$H,Data!$B:$B,VAL!$E134,Data!$I:$I,53),
IF('Sales Value'!$B$6="Customer location",SUMIFS(Data!$H:$H,Data!$C:$C,VAL!$E134,Data!$I:$I,53),
IF('Sales Value'!$B$6="Product type",SUMIFS(Data!$H:$H,Data!$F:$F,VAL!$E134,Data!$I:$I,53),
""))))</f>
        <v/>
      </c>
      <c r="I134" s="35" t="str">
        <f>IF($E134="","",
IF('Sales Value'!$B$6="Customer name",SUMIFS(Data!$H:$H,Data!$B:$B,VAL!$E134,Data!$I:$I,"&gt;0",Data!$I:$I,"&lt;=4"),
IF('Sales Value'!$B$6="Customer location",SUMIFS(Data!$H:$H,Data!$C:$C,VAL!$E134,Data!$I:$I,"&gt;0",Data!$I:$I,"&lt;=4"),
IF('Sales Value'!$B$6="Product type",SUMIFS(Data!$H:$H,Data!$F:$F,VAL!$E134,Data!$I:$I,"&gt;0",Data!$I:$I,"&lt;=4"),
""))))</f>
        <v/>
      </c>
      <c r="J134" s="35" t="str">
        <f>IF($E134="","",
IF('Sales Value'!$B$6="Customer name",SUMIFS(Data!$H:$H,Data!$B:$B,VAL!$E134,Data!$I:$I,"&gt;52",Data!$I:$I,"&lt;=56"),
IF('Sales Value'!$B$6="Customer location",SUMIFS(Data!$H:$H,Data!$C:$C,VAL!$E134,Data!$I:$I,"&gt;52",Data!$I:$I,"&lt;=56"),
IF('Sales Value'!$B$6="Product type",SUMIFS(Data!$H:$H,Data!$F:$F,VAL!$E134,Data!$I:$I,"&gt;52",Data!$I:$I,"&lt;=56"),
""))))</f>
        <v/>
      </c>
      <c r="L134" s="35" t="str">
        <f>IF($E134="","",
IF('Sales Value'!$B$6="Customer name",SUMIFS(Data!$H:$H,Data!$B:$B,VAL!$E134,Data!$I:$I,"&gt;0",Data!$I:$I,"&lt;=13"),
IF('Sales Value'!$B$6="Customer location",SUMIFS(Data!$H:$H,Data!$C:$C,VAL!$E134,Data!$I:$I,"&gt;0",Data!$I:$I,"&lt;=13"),
IF('Sales Value'!$B$6="Product type",SUMIFS(Data!$H:$H,Data!$F:$F,VAL!$E134,Data!$I:$I,"&gt;0",Data!$I:$I,"&lt;=13"),
""))))</f>
        <v/>
      </c>
      <c r="M134" s="35" t="str">
        <f>IF($E134="","",
IF('Sales Value'!$B$6="Customer name",SUMIFS(Data!$H:$H,Data!$B:$B,VAL!$E134,Data!$I:$I,"&gt;52",Data!$I:$I,"&lt;=65"),
IF('Sales Value'!$B$6="Customer location",SUMIFS(Data!$H:$H,Data!$C:$C,VAL!$E134,Data!$I:$I,"&gt;52",Data!$I:$I,"&lt;=65"),
IF('Sales Value'!$B$6="Product type",SUMIFS(Data!$H:$H,Data!$F:$F,VAL!$E134,Data!$I:$I,"&gt;52",Data!$I:$I,"&lt;=65"),
""))))</f>
        <v/>
      </c>
      <c r="O134" s="35" t="str">
        <f>IF($E134="","",
IF('Sales Value'!$B$6="Customer name",SUMIFS(Data!$H:$H,Data!$B:$B,VAL!$E134,Data!$I:$I,"&gt;0",Data!$I:$I,"&lt;=52"),
IF('Sales Value'!$B$6="Customer location",SUMIFS(Data!$H:$H,Data!$C:$C,VAL!$E134,Data!$I:$I,"&gt;0",Data!$I:$I,"&lt;=52"),
IF('Sales Value'!$B$6="Product type",SUMIFS(Data!$H:$H,Data!$F:$F,VAL!$E134,Data!$I:$I,"&gt;0",Data!$I:$I,"&lt;=52"),
""))))</f>
        <v/>
      </c>
      <c r="P134" s="35" t="str">
        <f>IF($E134="","",
IF('Sales Value'!$B$6="Customer name",SUMIFS(Data!$H:$H,Data!$B:$B,VAL!$E134,Data!$I:$I,"&gt;52",Data!$I:$I,"&lt;=104"),
IF('Sales Value'!$B$6="Customer location",SUMIFS(Data!$H:$H,Data!$C:$C,VAL!$E134,Data!$I:$I,"&gt;52",Data!$I:$I,"&lt;=104"),
IF('Sales Value'!$B$6="Product type",SUMIFS(Data!$H:$H,Data!$F:$F,VAL!$E134,Data!$I:$I,"&gt;52",Data!$I:$I,"&lt;=104"),
""))))</f>
        <v/>
      </c>
    </row>
    <row r="135" spans="1:16" x14ac:dyDescent="0.35">
      <c r="A135" s="8" t="str">
        <f>IFERROR(_xlfn.RANK.EQ(F135,$F$3:$F$150,0)+COUNTIF($F$3:F135,F135)-1,"")</f>
        <v/>
      </c>
      <c r="B135" s="8" t="str">
        <f>IFERROR(_xlfn.RANK.EQ(I135,$I$3:$I$150,0)+COUNTIF($I$3:I135,I135)-1,"")</f>
        <v/>
      </c>
      <c r="C135" s="8" t="str">
        <f>IFERROR(_xlfn.RANK.EQ(L135,$L$3:$L$150,0)+COUNTIF($L$3:L135,L135)-1,"")</f>
        <v/>
      </c>
      <c r="D135" s="8" t="str">
        <f>IFERROR(_xlfn.RANK.EQ(O135,$O$3:$O$150,0)+COUNTIF($O$3:O135,O135)-1,"")</f>
        <v/>
      </c>
      <c r="E135" t="str">
        <f xml:space="preserve">
IF('Pivot fields'!$B134="(blank)","",
IF('Sales Value'!$B$6="Customer Name",IF(NOT(OR('Pivot fields'!$B134="(blank)",'Pivot fields'!$B134="")),'Pivot fields'!$B134,""),
IF('Sales Value'!$B$6="Customer location",IF(NOT(OR('Pivot fields'!$D134="(blank)",'Pivot fields'!$D134="")),'Pivot fields'!$D134,""),
IF('Sales Value'!$B$6="Product type",IF(NOT(OR('Pivot fields'!$F134="(blank)",'Pivot fields'!$F134="")),'Pivot fields'!$F134,""),
""))))</f>
        <v/>
      </c>
      <c r="F135" s="35" t="str">
        <f>IF($E135="","",
IF('Sales Value'!$B$6="Customer name",SUMIFS(Data!$H:$H,Data!$B:$B,VAL!$E135,Data!$I:$I,1),
IF('Sales Value'!$B$6="Customer location",SUMIFS(Data!$H:$H,Data!$C:$C,VAL!$E135,Data!$I:$I,1),
IF('Sales Value'!$B$6="Product type",SUMIFS(Data!$H:$H,Data!$F:$F,VAL!$E135,Data!$I:$I,1),
""))))</f>
        <v/>
      </c>
      <c r="G135" s="35" t="str">
        <f>IF($E135="","",
IF('Sales Value'!$B$6="Customer name",SUMIFS(Data!$H:$H,Data!$B:$B,VAL!$E135,Data!$I:$I,53),
IF('Sales Value'!$B$6="Customer location",SUMIFS(Data!$H:$H,Data!$C:$C,VAL!$E135,Data!$I:$I,53),
IF('Sales Value'!$B$6="Product type",SUMIFS(Data!$H:$H,Data!$F:$F,VAL!$E135,Data!$I:$I,53),
""))))</f>
        <v/>
      </c>
      <c r="I135" s="35" t="str">
        <f>IF($E135="","",
IF('Sales Value'!$B$6="Customer name",SUMIFS(Data!$H:$H,Data!$B:$B,VAL!$E135,Data!$I:$I,"&gt;0",Data!$I:$I,"&lt;=4"),
IF('Sales Value'!$B$6="Customer location",SUMIFS(Data!$H:$H,Data!$C:$C,VAL!$E135,Data!$I:$I,"&gt;0",Data!$I:$I,"&lt;=4"),
IF('Sales Value'!$B$6="Product type",SUMIFS(Data!$H:$H,Data!$F:$F,VAL!$E135,Data!$I:$I,"&gt;0",Data!$I:$I,"&lt;=4"),
""))))</f>
        <v/>
      </c>
      <c r="J135" s="35" t="str">
        <f>IF($E135="","",
IF('Sales Value'!$B$6="Customer name",SUMIFS(Data!$H:$H,Data!$B:$B,VAL!$E135,Data!$I:$I,"&gt;52",Data!$I:$I,"&lt;=56"),
IF('Sales Value'!$B$6="Customer location",SUMIFS(Data!$H:$H,Data!$C:$C,VAL!$E135,Data!$I:$I,"&gt;52",Data!$I:$I,"&lt;=56"),
IF('Sales Value'!$B$6="Product type",SUMIFS(Data!$H:$H,Data!$F:$F,VAL!$E135,Data!$I:$I,"&gt;52",Data!$I:$I,"&lt;=56"),
""))))</f>
        <v/>
      </c>
      <c r="L135" s="35" t="str">
        <f>IF($E135="","",
IF('Sales Value'!$B$6="Customer name",SUMIFS(Data!$H:$H,Data!$B:$B,VAL!$E135,Data!$I:$I,"&gt;0",Data!$I:$I,"&lt;=13"),
IF('Sales Value'!$B$6="Customer location",SUMIFS(Data!$H:$H,Data!$C:$C,VAL!$E135,Data!$I:$I,"&gt;0",Data!$I:$I,"&lt;=13"),
IF('Sales Value'!$B$6="Product type",SUMIFS(Data!$H:$H,Data!$F:$F,VAL!$E135,Data!$I:$I,"&gt;0",Data!$I:$I,"&lt;=13"),
""))))</f>
        <v/>
      </c>
      <c r="M135" s="35" t="str">
        <f>IF($E135="","",
IF('Sales Value'!$B$6="Customer name",SUMIFS(Data!$H:$H,Data!$B:$B,VAL!$E135,Data!$I:$I,"&gt;52",Data!$I:$I,"&lt;=65"),
IF('Sales Value'!$B$6="Customer location",SUMIFS(Data!$H:$H,Data!$C:$C,VAL!$E135,Data!$I:$I,"&gt;52",Data!$I:$I,"&lt;=65"),
IF('Sales Value'!$B$6="Product type",SUMIFS(Data!$H:$H,Data!$F:$F,VAL!$E135,Data!$I:$I,"&gt;52",Data!$I:$I,"&lt;=65"),
""))))</f>
        <v/>
      </c>
      <c r="O135" s="35" t="str">
        <f>IF($E135="","",
IF('Sales Value'!$B$6="Customer name",SUMIFS(Data!$H:$H,Data!$B:$B,VAL!$E135,Data!$I:$I,"&gt;0",Data!$I:$I,"&lt;=52"),
IF('Sales Value'!$B$6="Customer location",SUMIFS(Data!$H:$H,Data!$C:$C,VAL!$E135,Data!$I:$I,"&gt;0",Data!$I:$I,"&lt;=52"),
IF('Sales Value'!$B$6="Product type",SUMIFS(Data!$H:$H,Data!$F:$F,VAL!$E135,Data!$I:$I,"&gt;0",Data!$I:$I,"&lt;=52"),
""))))</f>
        <v/>
      </c>
      <c r="P135" s="35" t="str">
        <f>IF($E135="","",
IF('Sales Value'!$B$6="Customer name",SUMIFS(Data!$H:$H,Data!$B:$B,VAL!$E135,Data!$I:$I,"&gt;52",Data!$I:$I,"&lt;=104"),
IF('Sales Value'!$B$6="Customer location",SUMIFS(Data!$H:$H,Data!$C:$C,VAL!$E135,Data!$I:$I,"&gt;52",Data!$I:$I,"&lt;=104"),
IF('Sales Value'!$B$6="Product type",SUMIFS(Data!$H:$H,Data!$F:$F,VAL!$E135,Data!$I:$I,"&gt;52",Data!$I:$I,"&lt;=104"),
""))))</f>
        <v/>
      </c>
    </row>
    <row r="136" spans="1:16" x14ac:dyDescent="0.35">
      <c r="A136" s="8" t="str">
        <f>IFERROR(_xlfn.RANK.EQ(F136,$F$3:$F$150,0)+COUNTIF($F$3:F136,F136)-1,"")</f>
        <v/>
      </c>
      <c r="B136" s="8" t="str">
        <f>IFERROR(_xlfn.RANK.EQ(I136,$I$3:$I$150,0)+COUNTIF($I$3:I136,I136)-1,"")</f>
        <v/>
      </c>
      <c r="C136" s="8" t="str">
        <f>IFERROR(_xlfn.RANK.EQ(L136,$L$3:$L$150,0)+COUNTIF($L$3:L136,L136)-1,"")</f>
        <v/>
      </c>
      <c r="D136" s="8" t="str">
        <f>IFERROR(_xlfn.RANK.EQ(O136,$O$3:$O$150,0)+COUNTIF($O$3:O136,O136)-1,"")</f>
        <v/>
      </c>
      <c r="E136" t="str">
        <f xml:space="preserve">
IF('Pivot fields'!$B135="(blank)","",
IF('Sales Value'!$B$6="Customer Name",IF(NOT(OR('Pivot fields'!$B135="(blank)",'Pivot fields'!$B135="")),'Pivot fields'!$B135,""),
IF('Sales Value'!$B$6="Customer location",IF(NOT(OR('Pivot fields'!$D135="(blank)",'Pivot fields'!$D135="")),'Pivot fields'!$D135,""),
IF('Sales Value'!$B$6="Product type",IF(NOT(OR('Pivot fields'!$F135="(blank)",'Pivot fields'!$F135="")),'Pivot fields'!$F135,""),
""))))</f>
        <v/>
      </c>
      <c r="F136" s="35" t="str">
        <f>IF($E136="","",
IF('Sales Value'!$B$6="Customer name",SUMIFS(Data!$H:$H,Data!$B:$B,VAL!$E136,Data!$I:$I,1),
IF('Sales Value'!$B$6="Customer location",SUMIFS(Data!$H:$H,Data!$C:$C,VAL!$E136,Data!$I:$I,1),
IF('Sales Value'!$B$6="Product type",SUMIFS(Data!$H:$H,Data!$F:$F,VAL!$E136,Data!$I:$I,1),
""))))</f>
        <v/>
      </c>
      <c r="G136" s="35" t="str">
        <f>IF($E136="","",
IF('Sales Value'!$B$6="Customer name",SUMIFS(Data!$H:$H,Data!$B:$B,VAL!$E136,Data!$I:$I,53),
IF('Sales Value'!$B$6="Customer location",SUMIFS(Data!$H:$H,Data!$C:$C,VAL!$E136,Data!$I:$I,53),
IF('Sales Value'!$B$6="Product type",SUMIFS(Data!$H:$H,Data!$F:$F,VAL!$E136,Data!$I:$I,53),
""))))</f>
        <v/>
      </c>
      <c r="I136" s="35" t="str">
        <f>IF($E136="","",
IF('Sales Value'!$B$6="Customer name",SUMIFS(Data!$H:$H,Data!$B:$B,VAL!$E136,Data!$I:$I,"&gt;0",Data!$I:$I,"&lt;=4"),
IF('Sales Value'!$B$6="Customer location",SUMIFS(Data!$H:$H,Data!$C:$C,VAL!$E136,Data!$I:$I,"&gt;0",Data!$I:$I,"&lt;=4"),
IF('Sales Value'!$B$6="Product type",SUMIFS(Data!$H:$H,Data!$F:$F,VAL!$E136,Data!$I:$I,"&gt;0",Data!$I:$I,"&lt;=4"),
""))))</f>
        <v/>
      </c>
      <c r="J136" s="35" t="str">
        <f>IF($E136="","",
IF('Sales Value'!$B$6="Customer name",SUMIFS(Data!$H:$H,Data!$B:$B,VAL!$E136,Data!$I:$I,"&gt;52",Data!$I:$I,"&lt;=56"),
IF('Sales Value'!$B$6="Customer location",SUMIFS(Data!$H:$H,Data!$C:$C,VAL!$E136,Data!$I:$I,"&gt;52",Data!$I:$I,"&lt;=56"),
IF('Sales Value'!$B$6="Product type",SUMIFS(Data!$H:$H,Data!$F:$F,VAL!$E136,Data!$I:$I,"&gt;52",Data!$I:$I,"&lt;=56"),
""))))</f>
        <v/>
      </c>
      <c r="L136" s="35" t="str">
        <f>IF($E136="","",
IF('Sales Value'!$B$6="Customer name",SUMIFS(Data!$H:$H,Data!$B:$B,VAL!$E136,Data!$I:$I,"&gt;0",Data!$I:$I,"&lt;=13"),
IF('Sales Value'!$B$6="Customer location",SUMIFS(Data!$H:$H,Data!$C:$C,VAL!$E136,Data!$I:$I,"&gt;0",Data!$I:$I,"&lt;=13"),
IF('Sales Value'!$B$6="Product type",SUMIFS(Data!$H:$H,Data!$F:$F,VAL!$E136,Data!$I:$I,"&gt;0",Data!$I:$I,"&lt;=13"),
""))))</f>
        <v/>
      </c>
      <c r="M136" s="35" t="str">
        <f>IF($E136="","",
IF('Sales Value'!$B$6="Customer name",SUMIFS(Data!$H:$H,Data!$B:$B,VAL!$E136,Data!$I:$I,"&gt;52",Data!$I:$I,"&lt;=65"),
IF('Sales Value'!$B$6="Customer location",SUMIFS(Data!$H:$H,Data!$C:$C,VAL!$E136,Data!$I:$I,"&gt;52",Data!$I:$I,"&lt;=65"),
IF('Sales Value'!$B$6="Product type",SUMIFS(Data!$H:$H,Data!$F:$F,VAL!$E136,Data!$I:$I,"&gt;52",Data!$I:$I,"&lt;=65"),
""))))</f>
        <v/>
      </c>
      <c r="O136" s="35" t="str">
        <f>IF($E136="","",
IF('Sales Value'!$B$6="Customer name",SUMIFS(Data!$H:$H,Data!$B:$B,VAL!$E136,Data!$I:$I,"&gt;0",Data!$I:$I,"&lt;=52"),
IF('Sales Value'!$B$6="Customer location",SUMIFS(Data!$H:$H,Data!$C:$C,VAL!$E136,Data!$I:$I,"&gt;0",Data!$I:$I,"&lt;=52"),
IF('Sales Value'!$B$6="Product type",SUMIFS(Data!$H:$H,Data!$F:$F,VAL!$E136,Data!$I:$I,"&gt;0",Data!$I:$I,"&lt;=52"),
""))))</f>
        <v/>
      </c>
      <c r="P136" s="35" t="str">
        <f>IF($E136="","",
IF('Sales Value'!$B$6="Customer name",SUMIFS(Data!$H:$H,Data!$B:$B,VAL!$E136,Data!$I:$I,"&gt;52",Data!$I:$I,"&lt;=104"),
IF('Sales Value'!$B$6="Customer location",SUMIFS(Data!$H:$H,Data!$C:$C,VAL!$E136,Data!$I:$I,"&gt;52",Data!$I:$I,"&lt;=104"),
IF('Sales Value'!$B$6="Product type",SUMIFS(Data!$H:$H,Data!$F:$F,VAL!$E136,Data!$I:$I,"&gt;52",Data!$I:$I,"&lt;=104"),
""))))</f>
        <v/>
      </c>
    </row>
    <row r="137" spans="1:16" x14ac:dyDescent="0.35">
      <c r="A137" s="8" t="str">
        <f>IFERROR(_xlfn.RANK.EQ(F137,$F$3:$F$150,0)+COUNTIF($F$3:F137,F137)-1,"")</f>
        <v/>
      </c>
      <c r="B137" s="8" t="str">
        <f>IFERROR(_xlfn.RANK.EQ(I137,$I$3:$I$150,0)+COUNTIF($I$3:I137,I137)-1,"")</f>
        <v/>
      </c>
      <c r="C137" s="8" t="str">
        <f>IFERROR(_xlfn.RANK.EQ(L137,$L$3:$L$150,0)+COUNTIF($L$3:L137,L137)-1,"")</f>
        <v/>
      </c>
      <c r="D137" s="8" t="str">
        <f>IFERROR(_xlfn.RANK.EQ(O137,$O$3:$O$150,0)+COUNTIF($O$3:O137,O137)-1,"")</f>
        <v/>
      </c>
      <c r="E137" t="str">
        <f xml:space="preserve">
IF('Pivot fields'!$B136="(blank)","",
IF('Sales Value'!$B$6="Customer Name",IF(NOT(OR('Pivot fields'!$B136="(blank)",'Pivot fields'!$B136="")),'Pivot fields'!$B136,""),
IF('Sales Value'!$B$6="Customer location",IF(NOT(OR('Pivot fields'!$D136="(blank)",'Pivot fields'!$D136="")),'Pivot fields'!$D136,""),
IF('Sales Value'!$B$6="Product type",IF(NOT(OR('Pivot fields'!$F136="(blank)",'Pivot fields'!$F136="")),'Pivot fields'!$F136,""),
""))))</f>
        <v/>
      </c>
      <c r="F137" s="35" t="str">
        <f>IF($E137="","",
IF('Sales Value'!$B$6="Customer name",SUMIFS(Data!$H:$H,Data!$B:$B,VAL!$E137,Data!$I:$I,1),
IF('Sales Value'!$B$6="Customer location",SUMIFS(Data!$H:$H,Data!$C:$C,VAL!$E137,Data!$I:$I,1),
IF('Sales Value'!$B$6="Product type",SUMIFS(Data!$H:$H,Data!$F:$F,VAL!$E137,Data!$I:$I,1),
""))))</f>
        <v/>
      </c>
      <c r="G137" s="35" t="str">
        <f>IF($E137="","",
IF('Sales Value'!$B$6="Customer name",SUMIFS(Data!$H:$H,Data!$B:$B,VAL!$E137,Data!$I:$I,53),
IF('Sales Value'!$B$6="Customer location",SUMIFS(Data!$H:$H,Data!$C:$C,VAL!$E137,Data!$I:$I,53),
IF('Sales Value'!$B$6="Product type",SUMIFS(Data!$H:$H,Data!$F:$F,VAL!$E137,Data!$I:$I,53),
""))))</f>
        <v/>
      </c>
      <c r="I137" s="35" t="str">
        <f>IF($E137="","",
IF('Sales Value'!$B$6="Customer name",SUMIFS(Data!$H:$H,Data!$B:$B,VAL!$E137,Data!$I:$I,"&gt;0",Data!$I:$I,"&lt;=4"),
IF('Sales Value'!$B$6="Customer location",SUMIFS(Data!$H:$H,Data!$C:$C,VAL!$E137,Data!$I:$I,"&gt;0",Data!$I:$I,"&lt;=4"),
IF('Sales Value'!$B$6="Product type",SUMIFS(Data!$H:$H,Data!$F:$F,VAL!$E137,Data!$I:$I,"&gt;0",Data!$I:$I,"&lt;=4"),
""))))</f>
        <v/>
      </c>
      <c r="J137" s="35" t="str">
        <f>IF($E137="","",
IF('Sales Value'!$B$6="Customer name",SUMIFS(Data!$H:$H,Data!$B:$B,VAL!$E137,Data!$I:$I,"&gt;52",Data!$I:$I,"&lt;=56"),
IF('Sales Value'!$B$6="Customer location",SUMIFS(Data!$H:$H,Data!$C:$C,VAL!$E137,Data!$I:$I,"&gt;52",Data!$I:$I,"&lt;=56"),
IF('Sales Value'!$B$6="Product type",SUMIFS(Data!$H:$H,Data!$F:$F,VAL!$E137,Data!$I:$I,"&gt;52",Data!$I:$I,"&lt;=56"),
""))))</f>
        <v/>
      </c>
      <c r="L137" s="35" t="str">
        <f>IF($E137="","",
IF('Sales Value'!$B$6="Customer name",SUMIFS(Data!$H:$H,Data!$B:$B,VAL!$E137,Data!$I:$I,"&gt;0",Data!$I:$I,"&lt;=13"),
IF('Sales Value'!$B$6="Customer location",SUMIFS(Data!$H:$H,Data!$C:$C,VAL!$E137,Data!$I:$I,"&gt;0",Data!$I:$I,"&lt;=13"),
IF('Sales Value'!$B$6="Product type",SUMIFS(Data!$H:$H,Data!$F:$F,VAL!$E137,Data!$I:$I,"&gt;0",Data!$I:$I,"&lt;=13"),
""))))</f>
        <v/>
      </c>
      <c r="M137" s="35" t="str">
        <f>IF($E137="","",
IF('Sales Value'!$B$6="Customer name",SUMIFS(Data!$H:$H,Data!$B:$B,VAL!$E137,Data!$I:$I,"&gt;52",Data!$I:$I,"&lt;=65"),
IF('Sales Value'!$B$6="Customer location",SUMIFS(Data!$H:$H,Data!$C:$C,VAL!$E137,Data!$I:$I,"&gt;52",Data!$I:$I,"&lt;=65"),
IF('Sales Value'!$B$6="Product type",SUMIFS(Data!$H:$H,Data!$F:$F,VAL!$E137,Data!$I:$I,"&gt;52",Data!$I:$I,"&lt;=65"),
""))))</f>
        <v/>
      </c>
      <c r="O137" s="35" t="str">
        <f>IF($E137="","",
IF('Sales Value'!$B$6="Customer name",SUMIFS(Data!$H:$H,Data!$B:$B,VAL!$E137,Data!$I:$I,"&gt;0",Data!$I:$I,"&lt;=52"),
IF('Sales Value'!$B$6="Customer location",SUMIFS(Data!$H:$H,Data!$C:$C,VAL!$E137,Data!$I:$I,"&gt;0",Data!$I:$I,"&lt;=52"),
IF('Sales Value'!$B$6="Product type",SUMIFS(Data!$H:$H,Data!$F:$F,VAL!$E137,Data!$I:$I,"&gt;0",Data!$I:$I,"&lt;=52"),
""))))</f>
        <v/>
      </c>
      <c r="P137" s="35" t="str">
        <f>IF($E137="","",
IF('Sales Value'!$B$6="Customer name",SUMIFS(Data!$H:$H,Data!$B:$B,VAL!$E137,Data!$I:$I,"&gt;52",Data!$I:$I,"&lt;=104"),
IF('Sales Value'!$B$6="Customer location",SUMIFS(Data!$H:$H,Data!$C:$C,VAL!$E137,Data!$I:$I,"&gt;52",Data!$I:$I,"&lt;=104"),
IF('Sales Value'!$B$6="Product type",SUMIFS(Data!$H:$H,Data!$F:$F,VAL!$E137,Data!$I:$I,"&gt;52",Data!$I:$I,"&lt;=104"),
""))))</f>
        <v/>
      </c>
    </row>
    <row r="138" spans="1:16" x14ac:dyDescent="0.35">
      <c r="A138" s="8" t="str">
        <f>IFERROR(_xlfn.RANK.EQ(F138,$F$3:$F$150,0)+COUNTIF($F$3:F138,F138)-1,"")</f>
        <v/>
      </c>
      <c r="B138" s="8" t="str">
        <f>IFERROR(_xlfn.RANK.EQ(I138,$I$3:$I$150,0)+COUNTIF($I$3:I138,I138)-1,"")</f>
        <v/>
      </c>
      <c r="C138" s="8" t="str">
        <f>IFERROR(_xlfn.RANK.EQ(L138,$L$3:$L$150,0)+COUNTIF($L$3:L138,L138)-1,"")</f>
        <v/>
      </c>
      <c r="D138" s="8" t="str">
        <f>IFERROR(_xlfn.RANK.EQ(O138,$O$3:$O$150,0)+COUNTIF($O$3:O138,O138)-1,"")</f>
        <v/>
      </c>
      <c r="E138" t="str">
        <f xml:space="preserve">
IF('Pivot fields'!$B137="(blank)","",
IF('Sales Value'!$B$6="Customer Name",IF(NOT(OR('Pivot fields'!$B137="(blank)",'Pivot fields'!$B137="")),'Pivot fields'!$B137,""),
IF('Sales Value'!$B$6="Customer location",IF(NOT(OR('Pivot fields'!$D137="(blank)",'Pivot fields'!$D137="")),'Pivot fields'!$D137,""),
IF('Sales Value'!$B$6="Product type",IF(NOT(OR('Pivot fields'!$F137="(blank)",'Pivot fields'!$F137="")),'Pivot fields'!$F137,""),
""))))</f>
        <v/>
      </c>
      <c r="F138" s="35" t="str">
        <f>IF($E138="","",
IF('Sales Value'!$B$6="Customer name",SUMIFS(Data!$H:$H,Data!$B:$B,VAL!$E138,Data!$I:$I,1),
IF('Sales Value'!$B$6="Customer location",SUMIFS(Data!$H:$H,Data!$C:$C,VAL!$E138,Data!$I:$I,1),
IF('Sales Value'!$B$6="Product type",SUMIFS(Data!$H:$H,Data!$F:$F,VAL!$E138,Data!$I:$I,1),
""))))</f>
        <v/>
      </c>
      <c r="G138" s="35" t="str">
        <f>IF($E138="","",
IF('Sales Value'!$B$6="Customer name",SUMIFS(Data!$H:$H,Data!$B:$B,VAL!$E138,Data!$I:$I,53),
IF('Sales Value'!$B$6="Customer location",SUMIFS(Data!$H:$H,Data!$C:$C,VAL!$E138,Data!$I:$I,53),
IF('Sales Value'!$B$6="Product type",SUMIFS(Data!$H:$H,Data!$F:$F,VAL!$E138,Data!$I:$I,53),
""))))</f>
        <v/>
      </c>
      <c r="I138" s="35" t="str">
        <f>IF($E138="","",
IF('Sales Value'!$B$6="Customer name",SUMIFS(Data!$H:$H,Data!$B:$B,VAL!$E138,Data!$I:$I,"&gt;0",Data!$I:$I,"&lt;=4"),
IF('Sales Value'!$B$6="Customer location",SUMIFS(Data!$H:$H,Data!$C:$C,VAL!$E138,Data!$I:$I,"&gt;0",Data!$I:$I,"&lt;=4"),
IF('Sales Value'!$B$6="Product type",SUMIFS(Data!$H:$H,Data!$F:$F,VAL!$E138,Data!$I:$I,"&gt;0",Data!$I:$I,"&lt;=4"),
""))))</f>
        <v/>
      </c>
      <c r="J138" s="35" t="str">
        <f>IF($E138="","",
IF('Sales Value'!$B$6="Customer name",SUMIFS(Data!$H:$H,Data!$B:$B,VAL!$E138,Data!$I:$I,"&gt;52",Data!$I:$I,"&lt;=56"),
IF('Sales Value'!$B$6="Customer location",SUMIFS(Data!$H:$H,Data!$C:$C,VAL!$E138,Data!$I:$I,"&gt;52",Data!$I:$I,"&lt;=56"),
IF('Sales Value'!$B$6="Product type",SUMIFS(Data!$H:$H,Data!$F:$F,VAL!$E138,Data!$I:$I,"&gt;52",Data!$I:$I,"&lt;=56"),
""))))</f>
        <v/>
      </c>
      <c r="L138" s="35" t="str">
        <f>IF($E138="","",
IF('Sales Value'!$B$6="Customer name",SUMIFS(Data!$H:$H,Data!$B:$B,VAL!$E138,Data!$I:$I,"&gt;0",Data!$I:$I,"&lt;=13"),
IF('Sales Value'!$B$6="Customer location",SUMIFS(Data!$H:$H,Data!$C:$C,VAL!$E138,Data!$I:$I,"&gt;0",Data!$I:$I,"&lt;=13"),
IF('Sales Value'!$B$6="Product type",SUMIFS(Data!$H:$H,Data!$F:$F,VAL!$E138,Data!$I:$I,"&gt;0",Data!$I:$I,"&lt;=13"),
""))))</f>
        <v/>
      </c>
      <c r="M138" s="35" t="str">
        <f>IF($E138="","",
IF('Sales Value'!$B$6="Customer name",SUMIFS(Data!$H:$H,Data!$B:$B,VAL!$E138,Data!$I:$I,"&gt;52",Data!$I:$I,"&lt;=65"),
IF('Sales Value'!$B$6="Customer location",SUMIFS(Data!$H:$H,Data!$C:$C,VAL!$E138,Data!$I:$I,"&gt;52",Data!$I:$I,"&lt;=65"),
IF('Sales Value'!$B$6="Product type",SUMIFS(Data!$H:$H,Data!$F:$F,VAL!$E138,Data!$I:$I,"&gt;52",Data!$I:$I,"&lt;=65"),
""))))</f>
        <v/>
      </c>
      <c r="O138" s="35" t="str">
        <f>IF($E138="","",
IF('Sales Value'!$B$6="Customer name",SUMIFS(Data!$H:$H,Data!$B:$B,VAL!$E138,Data!$I:$I,"&gt;0",Data!$I:$I,"&lt;=52"),
IF('Sales Value'!$B$6="Customer location",SUMIFS(Data!$H:$H,Data!$C:$C,VAL!$E138,Data!$I:$I,"&gt;0",Data!$I:$I,"&lt;=52"),
IF('Sales Value'!$B$6="Product type",SUMIFS(Data!$H:$H,Data!$F:$F,VAL!$E138,Data!$I:$I,"&gt;0",Data!$I:$I,"&lt;=52"),
""))))</f>
        <v/>
      </c>
      <c r="P138" s="35" t="str">
        <f>IF($E138="","",
IF('Sales Value'!$B$6="Customer name",SUMIFS(Data!$H:$H,Data!$B:$B,VAL!$E138,Data!$I:$I,"&gt;52",Data!$I:$I,"&lt;=104"),
IF('Sales Value'!$B$6="Customer location",SUMIFS(Data!$H:$H,Data!$C:$C,VAL!$E138,Data!$I:$I,"&gt;52",Data!$I:$I,"&lt;=104"),
IF('Sales Value'!$B$6="Product type",SUMIFS(Data!$H:$H,Data!$F:$F,VAL!$E138,Data!$I:$I,"&gt;52",Data!$I:$I,"&lt;=104"),
""))))</f>
        <v/>
      </c>
    </row>
    <row r="139" spans="1:16" x14ac:dyDescent="0.35">
      <c r="A139" s="8" t="str">
        <f>IFERROR(_xlfn.RANK.EQ(F139,$F$3:$F$150,0)+COUNTIF($F$3:F139,F139)-1,"")</f>
        <v/>
      </c>
      <c r="B139" s="8" t="str">
        <f>IFERROR(_xlfn.RANK.EQ(I139,$I$3:$I$150,0)+COUNTIF($I$3:I139,I139)-1,"")</f>
        <v/>
      </c>
      <c r="C139" s="8" t="str">
        <f>IFERROR(_xlfn.RANK.EQ(L139,$L$3:$L$150,0)+COUNTIF($L$3:L139,L139)-1,"")</f>
        <v/>
      </c>
      <c r="D139" s="8" t="str">
        <f>IFERROR(_xlfn.RANK.EQ(O139,$O$3:$O$150,0)+COUNTIF($O$3:O139,O139)-1,"")</f>
        <v/>
      </c>
      <c r="E139" t="str">
        <f xml:space="preserve">
IF('Pivot fields'!$B138="(blank)","",
IF('Sales Value'!$B$6="Customer Name",IF(NOT(OR('Pivot fields'!$B138="(blank)",'Pivot fields'!$B138="")),'Pivot fields'!$B138,""),
IF('Sales Value'!$B$6="Customer location",IF(NOT(OR('Pivot fields'!$D138="(blank)",'Pivot fields'!$D138="")),'Pivot fields'!$D138,""),
IF('Sales Value'!$B$6="Product type",IF(NOT(OR('Pivot fields'!$F138="(blank)",'Pivot fields'!$F138="")),'Pivot fields'!$F138,""),
""))))</f>
        <v/>
      </c>
      <c r="F139" s="35" t="str">
        <f>IF($E139="","",
IF('Sales Value'!$B$6="Customer name",SUMIFS(Data!$H:$H,Data!$B:$B,VAL!$E139,Data!$I:$I,1),
IF('Sales Value'!$B$6="Customer location",SUMIFS(Data!$H:$H,Data!$C:$C,VAL!$E139,Data!$I:$I,1),
IF('Sales Value'!$B$6="Product type",SUMIFS(Data!$H:$H,Data!$F:$F,VAL!$E139,Data!$I:$I,1),
""))))</f>
        <v/>
      </c>
      <c r="G139" s="35" t="str">
        <f>IF($E139="","",
IF('Sales Value'!$B$6="Customer name",SUMIFS(Data!$H:$H,Data!$B:$B,VAL!$E139,Data!$I:$I,53),
IF('Sales Value'!$B$6="Customer location",SUMIFS(Data!$H:$H,Data!$C:$C,VAL!$E139,Data!$I:$I,53),
IF('Sales Value'!$B$6="Product type",SUMIFS(Data!$H:$H,Data!$F:$F,VAL!$E139,Data!$I:$I,53),
""))))</f>
        <v/>
      </c>
      <c r="I139" s="35" t="str">
        <f>IF($E139="","",
IF('Sales Value'!$B$6="Customer name",SUMIFS(Data!$H:$H,Data!$B:$B,VAL!$E139,Data!$I:$I,"&gt;0",Data!$I:$I,"&lt;=4"),
IF('Sales Value'!$B$6="Customer location",SUMIFS(Data!$H:$H,Data!$C:$C,VAL!$E139,Data!$I:$I,"&gt;0",Data!$I:$I,"&lt;=4"),
IF('Sales Value'!$B$6="Product type",SUMIFS(Data!$H:$H,Data!$F:$F,VAL!$E139,Data!$I:$I,"&gt;0",Data!$I:$I,"&lt;=4"),
""))))</f>
        <v/>
      </c>
      <c r="J139" s="35" t="str">
        <f>IF($E139="","",
IF('Sales Value'!$B$6="Customer name",SUMIFS(Data!$H:$H,Data!$B:$B,VAL!$E139,Data!$I:$I,"&gt;52",Data!$I:$I,"&lt;=56"),
IF('Sales Value'!$B$6="Customer location",SUMIFS(Data!$H:$H,Data!$C:$C,VAL!$E139,Data!$I:$I,"&gt;52",Data!$I:$I,"&lt;=56"),
IF('Sales Value'!$B$6="Product type",SUMIFS(Data!$H:$H,Data!$F:$F,VAL!$E139,Data!$I:$I,"&gt;52",Data!$I:$I,"&lt;=56"),
""))))</f>
        <v/>
      </c>
      <c r="L139" s="35" t="str">
        <f>IF($E139="","",
IF('Sales Value'!$B$6="Customer name",SUMIFS(Data!$H:$H,Data!$B:$B,VAL!$E139,Data!$I:$I,"&gt;0",Data!$I:$I,"&lt;=13"),
IF('Sales Value'!$B$6="Customer location",SUMIFS(Data!$H:$H,Data!$C:$C,VAL!$E139,Data!$I:$I,"&gt;0",Data!$I:$I,"&lt;=13"),
IF('Sales Value'!$B$6="Product type",SUMIFS(Data!$H:$H,Data!$F:$F,VAL!$E139,Data!$I:$I,"&gt;0",Data!$I:$I,"&lt;=13"),
""))))</f>
        <v/>
      </c>
      <c r="M139" s="35" t="str">
        <f>IF($E139="","",
IF('Sales Value'!$B$6="Customer name",SUMIFS(Data!$H:$H,Data!$B:$B,VAL!$E139,Data!$I:$I,"&gt;52",Data!$I:$I,"&lt;=65"),
IF('Sales Value'!$B$6="Customer location",SUMIFS(Data!$H:$H,Data!$C:$C,VAL!$E139,Data!$I:$I,"&gt;52",Data!$I:$I,"&lt;=65"),
IF('Sales Value'!$B$6="Product type",SUMIFS(Data!$H:$H,Data!$F:$F,VAL!$E139,Data!$I:$I,"&gt;52",Data!$I:$I,"&lt;=65"),
""))))</f>
        <v/>
      </c>
      <c r="O139" s="35" t="str">
        <f>IF($E139="","",
IF('Sales Value'!$B$6="Customer name",SUMIFS(Data!$H:$H,Data!$B:$B,VAL!$E139,Data!$I:$I,"&gt;0",Data!$I:$I,"&lt;=52"),
IF('Sales Value'!$B$6="Customer location",SUMIFS(Data!$H:$H,Data!$C:$C,VAL!$E139,Data!$I:$I,"&gt;0",Data!$I:$I,"&lt;=52"),
IF('Sales Value'!$B$6="Product type",SUMIFS(Data!$H:$H,Data!$F:$F,VAL!$E139,Data!$I:$I,"&gt;0",Data!$I:$I,"&lt;=52"),
""))))</f>
        <v/>
      </c>
      <c r="P139" s="35" t="str">
        <f>IF($E139="","",
IF('Sales Value'!$B$6="Customer name",SUMIFS(Data!$H:$H,Data!$B:$B,VAL!$E139,Data!$I:$I,"&gt;52",Data!$I:$I,"&lt;=104"),
IF('Sales Value'!$B$6="Customer location",SUMIFS(Data!$H:$H,Data!$C:$C,VAL!$E139,Data!$I:$I,"&gt;52",Data!$I:$I,"&lt;=104"),
IF('Sales Value'!$B$6="Product type",SUMIFS(Data!$H:$H,Data!$F:$F,VAL!$E139,Data!$I:$I,"&gt;52",Data!$I:$I,"&lt;=104"),
""))))</f>
        <v/>
      </c>
    </row>
    <row r="140" spans="1:16" x14ac:dyDescent="0.35">
      <c r="A140" s="8" t="str">
        <f>IFERROR(_xlfn.RANK.EQ(F140,$F$3:$F$150,0)+COUNTIF($F$3:F140,F140)-1,"")</f>
        <v/>
      </c>
      <c r="B140" s="8" t="str">
        <f>IFERROR(_xlfn.RANK.EQ(I140,$I$3:$I$150,0)+COUNTIF($I$3:I140,I140)-1,"")</f>
        <v/>
      </c>
      <c r="C140" s="8" t="str">
        <f>IFERROR(_xlfn.RANK.EQ(L140,$L$3:$L$150,0)+COUNTIF($L$3:L140,L140)-1,"")</f>
        <v/>
      </c>
      <c r="D140" s="8" t="str">
        <f>IFERROR(_xlfn.RANK.EQ(O140,$O$3:$O$150,0)+COUNTIF($O$3:O140,O140)-1,"")</f>
        <v/>
      </c>
      <c r="E140" t="str">
        <f xml:space="preserve">
IF('Pivot fields'!$B139="(blank)","",
IF('Sales Value'!$B$6="Customer Name",IF(NOT(OR('Pivot fields'!$B139="(blank)",'Pivot fields'!$B139="")),'Pivot fields'!$B139,""),
IF('Sales Value'!$B$6="Customer location",IF(NOT(OR('Pivot fields'!$D139="(blank)",'Pivot fields'!$D139="")),'Pivot fields'!$D139,""),
IF('Sales Value'!$B$6="Product type",IF(NOT(OR('Pivot fields'!$F139="(blank)",'Pivot fields'!$F139="")),'Pivot fields'!$F139,""),
""))))</f>
        <v/>
      </c>
      <c r="F140" s="35" t="str">
        <f>IF($E140="","",
IF('Sales Value'!$B$6="Customer name",SUMIFS(Data!$H:$H,Data!$B:$B,VAL!$E140,Data!$I:$I,1),
IF('Sales Value'!$B$6="Customer location",SUMIFS(Data!$H:$H,Data!$C:$C,VAL!$E140,Data!$I:$I,1),
IF('Sales Value'!$B$6="Product type",SUMIFS(Data!$H:$H,Data!$F:$F,VAL!$E140,Data!$I:$I,1),
""))))</f>
        <v/>
      </c>
      <c r="G140" s="35" t="str">
        <f>IF($E140="","",
IF('Sales Value'!$B$6="Customer name",SUMIFS(Data!$H:$H,Data!$B:$B,VAL!$E140,Data!$I:$I,53),
IF('Sales Value'!$B$6="Customer location",SUMIFS(Data!$H:$H,Data!$C:$C,VAL!$E140,Data!$I:$I,53),
IF('Sales Value'!$B$6="Product type",SUMIFS(Data!$H:$H,Data!$F:$F,VAL!$E140,Data!$I:$I,53),
""))))</f>
        <v/>
      </c>
      <c r="I140" s="35" t="str">
        <f>IF($E140="","",
IF('Sales Value'!$B$6="Customer name",SUMIFS(Data!$H:$H,Data!$B:$B,VAL!$E140,Data!$I:$I,"&gt;0",Data!$I:$I,"&lt;=4"),
IF('Sales Value'!$B$6="Customer location",SUMIFS(Data!$H:$H,Data!$C:$C,VAL!$E140,Data!$I:$I,"&gt;0",Data!$I:$I,"&lt;=4"),
IF('Sales Value'!$B$6="Product type",SUMIFS(Data!$H:$H,Data!$F:$F,VAL!$E140,Data!$I:$I,"&gt;0",Data!$I:$I,"&lt;=4"),
""))))</f>
        <v/>
      </c>
      <c r="J140" s="35" t="str">
        <f>IF($E140="","",
IF('Sales Value'!$B$6="Customer name",SUMIFS(Data!$H:$H,Data!$B:$B,VAL!$E140,Data!$I:$I,"&gt;52",Data!$I:$I,"&lt;=56"),
IF('Sales Value'!$B$6="Customer location",SUMIFS(Data!$H:$H,Data!$C:$C,VAL!$E140,Data!$I:$I,"&gt;52",Data!$I:$I,"&lt;=56"),
IF('Sales Value'!$B$6="Product type",SUMIFS(Data!$H:$H,Data!$F:$F,VAL!$E140,Data!$I:$I,"&gt;52",Data!$I:$I,"&lt;=56"),
""))))</f>
        <v/>
      </c>
      <c r="L140" s="35" t="str">
        <f>IF($E140="","",
IF('Sales Value'!$B$6="Customer name",SUMIFS(Data!$H:$H,Data!$B:$B,VAL!$E140,Data!$I:$I,"&gt;0",Data!$I:$I,"&lt;=13"),
IF('Sales Value'!$B$6="Customer location",SUMIFS(Data!$H:$H,Data!$C:$C,VAL!$E140,Data!$I:$I,"&gt;0",Data!$I:$I,"&lt;=13"),
IF('Sales Value'!$B$6="Product type",SUMIFS(Data!$H:$H,Data!$F:$F,VAL!$E140,Data!$I:$I,"&gt;0",Data!$I:$I,"&lt;=13"),
""))))</f>
        <v/>
      </c>
      <c r="M140" s="35" t="str">
        <f>IF($E140="","",
IF('Sales Value'!$B$6="Customer name",SUMIFS(Data!$H:$H,Data!$B:$B,VAL!$E140,Data!$I:$I,"&gt;52",Data!$I:$I,"&lt;=65"),
IF('Sales Value'!$B$6="Customer location",SUMIFS(Data!$H:$H,Data!$C:$C,VAL!$E140,Data!$I:$I,"&gt;52",Data!$I:$I,"&lt;=65"),
IF('Sales Value'!$B$6="Product type",SUMIFS(Data!$H:$H,Data!$F:$F,VAL!$E140,Data!$I:$I,"&gt;52",Data!$I:$I,"&lt;=65"),
""))))</f>
        <v/>
      </c>
      <c r="O140" s="35" t="str">
        <f>IF($E140="","",
IF('Sales Value'!$B$6="Customer name",SUMIFS(Data!$H:$H,Data!$B:$B,VAL!$E140,Data!$I:$I,"&gt;0",Data!$I:$I,"&lt;=52"),
IF('Sales Value'!$B$6="Customer location",SUMIFS(Data!$H:$H,Data!$C:$C,VAL!$E140,Data!$I:$I,"&gt;0",Data!$I:$I,"&lt;=52"),
IF('Sales Value'!$B$6="Product type",SUMIFS(Data!$H:$H,Data!$F:$F,VAL!$E140,Data!$I:$I,"&gt;0",Data!$I:$I,"&lt;=52"),
""))))</f>
        <v/>
      </c>
      <c r="P140" s="35" t="str">
        <f>IF($E140="","",
IF('Sales Value'!$B$6="Customer name",SUMIFS(Data!$H:$H,Data!$B:$B,VAL!$E140,Data!$I:$I,"&gt;52",Data!$I:$I,"&lt;=104"),
IF('Sales Value'!$B$6="Customer location",SUMIFS(Data!$H:$H,Data!$C:$C,VAL!$E140,Data!$I:$I,"&gt;52",Data!$I:$I,"&lt;=104"),
IF('Sales Value'!$B$6="Product type",SUMIFS(Data!$H:$H,Data!$F:$F,VAL!$E140,Data!$I:$I,"&gt;52",Data!$I:$I,"&lt;=104"),
""))))</f>
        <v/>
      </c>
    </row>
    <row r="141" spans="1:16" x14ac:dyDescent="0.35">
      <c r="A141" s="8" t="str">
        <f>IFERROR(_xlfn.RANK.EQ(F141,$F$3:$F$150,0)+COUNTIF($F$3:F141,F141)-1,"")</f>
        <v/>
      </c>
      <c r="B141" s="8" t="str">
        <f>IFERROR(_xlfn.RANK.EQ(I141,$I$3:$I$150,0)+COUNTIF($I$3:I141,I141)-1,"")</f>
        <v/>
      </c>
      <c r="C141" s="8" t="str">
        <f>IFERROR(_xlfn.RANK.EQ(L141,$L$3:$L$150,0)+COUNTIF($L$3:L141,L141)-1,"")</f>
        <v/>
      </c>
      <c r="D141" s="8" t="str">
        <f>IFERROR(_xlfn.RANK.EQ(O141,$O$3:$O$150,0)+COUNTIF($O$3:O141,O141)-1,"")</f>
        <v/>
      </c>
      <c r="E141" t="str">
        <f xml:space="preserve">
IF('Pivot fields'!$B140="(blank)","",
IF('Sales Value'!$B$6="Customer Name",IF(NOT(OR('Pivot fields'!$B140="(blank)",'Pivot fields'!$B140="")),'Pivot fields'!$B140,""),
IF('Sales Value'!$B$6="Customer location",IF(NOT(OR('Pivot fields'!$D140="(blank)",'Pivot fields'!$D140="")),'Pivot fields'!$D140,""),
IF('Sales Value'!$B$6="Product type",IF(NOT(OR('Pivot fields'!$F140="(blank)",'Pivot fields'!$F140="")),'Pivot fields'!$F140,""),
""))))</f>
        <v/>
      </c>
      <c r="F141" s="35" t="str">
        <f>IF($E141="","",
IF('Sales Value'!$B$6="Customer name",SUMIFS(Data!$H:$H,Data!$B:$B,VAL!$E141,Data!$I:$I,1),
IF('Sales Value'!$B$6="Customer location",SUMIFS(Data!$H:$H,Data!$C:$C,VAL!$E141,Data!$I:$I,1),
IF('Sales Value'!$B$6="Product type",SUMIFS(Data!$H:$H,Data!$F:$F,VAL!$E141,Data!$I:$I,1),
""))))</f>
        <v/>
      </c>
      <c r="G141" s="35" t="str">
        <f>IF($E141="","",
IF('Sales Value'!$B$6="Customer name",SUMIFS(Data!$H:$H,Data!$B:$B,VAL!$E141,Data!$I:$I,53),
IF('Sales Value'!$B$6="Customer location",SUMIFS(Data!$H:$H,Data!$C:$C,VAL!$E141,Data!$I:$I,53),
IF('Sales Value'!$B$6="Product type",SUMIFS(Data!$H:$H,Data!$F:$F,VAL!$E141,Data!$I:$I,53),
""))))</f>
        <v/>
      </c>
      <c r="I141" s="35" t="str">
        <f>IF($E141="","",
IF('Sales Value'!$B$6="Customer name",SUMIFS(Data!$H:$H,Data!$B:$B,VAL!$E141,Data!$I:$I,"&gt;0",Data!$I:$I,"&lt;=4"),
IF('Sales Value'!$B$6="Customer location",SUMIFS(Data!$H:$H,Data!$C:$C,VAL!$E141,Data!$I:$I,"&gt;0",Data!$I:$I,"&lt;=4"),
IF('Sales Value'!$B$6="Product type",SUMIFS(Data!$H:$H,Data!$F:$F,VAL!$E141,Data!$I:$I,"&gt;0",Data!$I:$I,"&lt;=4"),
""))))</f>
        <v/>
      </c>
      <c r="J141" s="35" t="str">
        <f>IF($E141="","",
IF('Sales Value'!$B$6="Customer name",SUMIFS(Data!$H:$H,Data!$B:$B,VAL!$E141,Data!$I:$I,"&gt;52",Data!$I:$I,"&lt;=56"),
IF('Sales Value'!$B$6="Customer location",SUMIFS(Data!$H:$H,Data!$C:$C,VAL!$E141,Data!$I:$I,"&gt;52",Data!$I:$I,"&lt;=56"),
IF('Sales Value'!$B$6="Product type",SUMIFS(Data!$H:$H,Data!$F:$F,VAL!$E141,Data!$I:$I,"&gt;52",Data!$I:$I,"&lt;=56"),
""))))</f>
        <v/>
      </c>
      <c r="L141" s="35" t="str">
        <f>IF($E141="","",
IF('Sales Value'!$B$6="Customer name",SUMIFS(Data!$H:$H,Data!$B:$B,VAL!$E141,Data!$I:$I,"&gt;0",Data!$I:$I,"&lt;=13"),
IF('Sales Value'!$B$6="Customer location",SUMIFS(Data!$H:$H,Data!$C:$C,VAL!$E141,Data!$I:$I,"&gt;0",Data!$I:$I,"&lt;=13"),
IF('Sales Value'!$B$6="Product type",SUMIFS(Data!$H:$H,Data!$F:$F,VAL!$E141,Data!$I:$I,"&gt;0",Data!$I:$I,"&lt;=13"),
""))))</f>
        <v/>
      </c>
      <c r="M141" s="35" t="str">
        <f>IF($E141="","",
IF('Sales Value'!$B$6="Customer name",SUMIFS(Data!$H:$H,Data!$B:$B,VAL!$E141,Data!$I:$I,"&gt;52",Data!$I:$I,"&lt;=65"),
IF('Sales Value'!$B$6="Customer location",SUMIFS(Data!$H:$H,Data!$C:$C,VAL!$E141,Data!$I:$I,"&gt;52",Data!$I:$I,"&lt;=65"),
IF('Sales Value'!$B$6="Product type",SUMIFS(Data!$H:$H,Data!$F:$F,VAL!$E141,Data!$I:$I,"&gt;52",Data!$I:$I,"&lt;=65"),
""))))</f>
        <v/>
      </c>
      <c r="O141" s="35" t="str">
        <f>IF($E141="","",
IF('Sales Value'!$B$6="Customer name",SUMIFS(Data!$H:$H,Data!$B:$B,VAL!$E141,Data!$I:$I,"&gt;0",Data!$I:$I,"&lt;=52"),
IF('Sales Value'!$B$6="Customer location",SUMIFS(Data!$H:$H,Data!$C:$C,VAL!$E141,Data!$I:$I,"&gt;0",Data!$I:$I,"&lt;=52"),
IF('Sales Value'!$B$6="Product type",SUMIFS(Data!$H:$H,Data!$F:$F,VAL!$E141,Data!$I:$I,"&gt;0",Data!$I:$I,"&lt;=52"),
""))))</f>
        <v/>
      </c>
      <c r="P141" s="35" t="str">
        <f>IF($E141="","",
IF('Sales Value'!$B$6="Customer name",SUMIFS(Data!$H:$H,Data!$B:$B,VAL!$E141,Data!$I:$I,"&gt;52",Data!$I:$I,"&lt;=104"),
IF('Sales Value'!$B$6="Customer location",SUMIFS(Data!$H:$H,Data!$C:$C,VAL!$E141,Data!$I:$I,"&gt;52",Data!$I:$I,"&lt;=104"),
IF('Sales Value'!$B$6="Product type",SUMIFS(Data!$H:$H,Data!$F:$F,VAL!$E141,Data!$I:$I,"&gt;52",Data!$I:$I,"&lt;=104"),
""))))</f>
        <v/>
      </c>
    </row>
    <row r="142" spans="1:16" x14ac:dyDescent="0.35">
      <c r="A142" s="8" t="str">
        <f>IFERROR(_xlfn.RANK.EQ(F142,$F$3:$F$150,0)+COUNTIF($F$3:F142,F142)-1,"")</f>
        <v/>
      </c>
      <c r="B142" s="8" t="str">
        <f>IFERROR(_xlfn.RANK.EQ(I142,$I$3:$I$150,0)+COUNTIF($I$3:I142,I142)-1,"")</f>
        <v/>
      </c>
      <c r="C142" s="8" t="str">
        <f>IFERROR(_xlfn.RANK.EQ(L142,$L$3:$L$150,0)+COUNTIF($L$3:L142,L142)-1,"")</f>
        <v/>
      </c>
      <c r="D142" s="8" t="str">
        <f>IFERROR(_xlfn.RANK.EQ(O142,$O$3:$O$150,0)+COUNTIF($O$3:O142,O142)-1,"")</f>
        <v/>
      </c>
      <c r="E142" t="str">
        <f xml:space="preserve">
IF('Pivot fields'!$B141="(blank)","",
IF('Sales Value'!$B$6="Customer Name",IF(NOT(OR('Pivot fields'!$B141="(blank)",'Pivot fields'!$B141="")),'Pivot fields'!$B141,""),
IF('Sales Value'!$B$6="Customer location",IF(NOT(OR('Pivot fields'!$D141="(blank)",'Pivot fields'!$D141="")),'Pivot fields'!$D141,""),
IF('Sales Value'!$B$6="Product type",IF(NOT(OR('Pivot fields'!$F141="(blank)",'Pivot fields'!$F141="")),'Pivot fields'!$F141,""),
""))))</f>
        <v/>
      </c>
      <c r="F142" s="35" t="str">
        <f>IF($E142="","",
IF('Sales Value'!$B$6="Customer name",SUMIFS(Data!$H:$H,Data!$B:$B,VAL!$E142,Data!$I:$I,1),
IF('Sales Value'!$B$6="Customer location",SUMIFS(Data!$H:$H,Data!$C:$C,VAL!$E142,Data!$I:$I,1),
IF('Sales Value'!$B$6="Product type",SUMIFS(Data!$H:$H,Data!$F:$F,VAL!$E142,Data!$I:$I,1),
""))))</f>
        <v/>
      </c>
      <c r="G142" s="35" t="str">
        <f>IF($E142="","",
IF('Sales Value'!$B$6="Customer name",SUMIFS(Data!$H:$H,Data!$B:$B,VAL!$E142,Data!$I:$I,53),
IF('Sales Value'!$B$6="Customer location",SUMIFS(Data!$H:$H,Data!$C:$C,VAL!$E142,Data!$I:$I,53),
IF('Sales Value'!$B$6="Product type",SUMIFS(Data!$H:$H,Data!$F:$F,VAL!$E142,Data!$I:$I,53),
""))))</f>
        <v/>
      </c>
      <c r="I142" s="35" t="str">
        <f>IF($E142="","",
IF('Sales Value'!$B$6="Customer name",SUMIFS(Data!$H:$H,Data!$B:$B,VAL!$E142,Data!$I:$I,"&gt;0",Data!$I:$I,"&lt;=4"),
IF('Sales Value'!$B$6="Customer location",SUMIFS(Data!$H:$H,Data!$C:$C,VAL!$E142,Data!$I:$I,"&gt;0",Data!$I:$I,"&lt;=4"),
IF('Sales Value'!$B$6="Product type",SUMIFS(Data!$H:$H,Data!$F:$F,VAL!$E142,Data!$I:$I,"&gt;0",Data!$I:$I,"&lt;=4"),
""))))</f>
        <v/>
      </c>
      <c r="J142" s="35" t="str">
        <f>IF($E142="","",
IF('Sales Value'!$B$6="Customer name",SUMIFS(Data!$H:$H,Data!$B:$B,VAL!$E142,Data!$I:$I,"&gt;52",Data!$I:$I,"&lt;=56"),
IF('Sales Value'!$B$6="Customer location",SUMIFS(Data!$H:$H,Data!$C:$C,VAL!$E142,Data!$I:$I,"&gt;52",Data!$I:$I,"&lt;=56"),
IF('Sales Value'!$B$6="Product type",SUMIFS(Data!$H:$H,Data!$F:$F,VAL!$E142,Data!$I:$I,"&gt;52",Data!$I:$I,"&lt;=56"),
""))))</f>
        <v/>
      </c>
      <c r="L142" s="35" t="str">
        <f>IF($E142="","",
IF('Sales Value'!$B$6="Customer name",SUMIFS(Data!$H:$H,Data!$B:$B,VAL!$E142,Data!$I:$I,"&gt;0",Data!$I:$I,"&lt;=13"),
IF('Sales Value'!$B$6="Customer location",SUMIFS(Data!$H:$H,Data!$C:$C,VAL!$E142,Data!$I:$I,"&gt;0",Data!$I:$I,"&lt;=13"),
IF('Sales Value'!$B$6="Product type",SUMIFS(Data!$H:$H,Data!$F:$F,VAL!$E142,Data!$I:$I,"&gt;0",Data!$I:$I,"&lt;=13"),
""))))</f>
        <v/>
      </c>
      <c r="M142" s="35" t="str">
        <f>IF($E142="","",
IF('Sales Value'!$B$6="Customer name",SUMIFS(Data!$H:$H,Data!$B:$B,VAL!$E142,Data!$I:$I,"&gt;52",Data!$I:$I,"&lt;=65"),
IF('Sales Value'!$B$6="Customer location",SUMIFS(Data!$H:$H,Data!$C:$C,VAL!$E142,Data!$I:$I,"&gt;52",Data!$I:$I,"&lt;=65"),
IF('Sales Value'!$B$6="Product type",SUMIFS(Data!$H:$H,Data!$F:$F,VAL!$E142,Data!$I:$I,"&gt;52",Data!$I:$I,"&lt;=65"),
""))))</f>
        <v/>
      </c>
      <c r="O142" s="35" t="str">
        <f>IF($E142="","",
IF('Sales Value'!$B$6="Customer name",SUMIFS(Data!$H:$H,Data!$B:$B,VAL!$E142,Data!$I:$I,"&gt;0",Data!$I:$I,"&lt;=52"),
IF('Sales Value'!$B$6="Customer location",SUMIFS(Data!$H:$H,Data!$C:$C,VAL!$E142,Data!$I:$I,"&gt;0",Data!$I:$I,"&lt;=52"),
IF('Sales Value'!$B$6="Product type",SUMIFS(Data!$H:$H,Data!$F:$F,VAL!$E142,Data!$I:$I,"&gt;0",Data!$I:$I,"&lt;=52"),
""))))</f>
        <v/>
      </c>
      <c r="P142" s="35" t="str">
        <f>IF($E142="","",
IF('Sales Value'!$B$6="Customer name",SUMIFS(Data!$H:$H,Data!$B:$B,VAL!$E142,Data!$I:$I,"&gt;52",Data!$I:$I,"&lt;=104"),
IF('Sales Value'!$B$6="Customer location",SUMIFS(Data!$H:$H,Data!$C:$C,VAL!$E142,Data!$I:$I,"&gt;52",Data!$I:$I,"&lt;=104"),
IF('Sales Value'!$B$6="Product type",SUMIFS(Data!$H:$H,Data!$F:$F,VAL!$E142,Data!$I:$I,"&gt;52",Data!$I:$I,"&lt;=104"),
""))))</f>
        <v/>
      </c>
    </row>
    <row r="143" spans="1:16" x14ac:dyDescent="0.35">
      <c r="A143" s="8" t="str">
        <f>IFERROR(_xlfn.RANK.EQ(F143,$F$3:$F$150,0)+COUNTIF($F$3:F143,F143)-1,"")</f>
        <v/>
      </c>
      <c r="B143" s="8" t="str">
        <f>IFERROR(_xlfn.RANK.EQ(I143,$I$3:$I$150,0)+COUNTIF($I$3:I143,I143)-1,"")</f>
        <v/>
      </c>
      <c r="C143" s="8" t="str">
        <f>IFERROR(_xlfn.RANK.EQ(L143,$L$3:$L$150,0)+COUNTIF($L$3:L143,L143)-1,"")</f>
        <v/>
      </c>
      <c r="D143" s="8" t="str">
        <f>IFERROR(_xlfn.RANK.EQ(O143,$O$3:$O$150,0)+COUNTIF($O$3:O143,O143)-1,"")</f>
        <v/>
      </c>
      <c r="E143" t="str">
        <f xml:space="preserve">
IF('Pivot fields'!$B142="(blank)","",
IF('Sales Value'!$B$6="Customer Name",IF(NOT(OR('Pivot fields'!$B142="(blank)",'Pivot fields'!$B142="")),'Pivot fields'!$B142,""),
IF('Sales Value'!$B$6="Customer location",IF(NOT(OR('Pivot fields'!$D142="(blank)",'Pivot fields'!$D142="")),'Pivot fields'!$D142,""),
IF('Sales Value'!$B$6="Product type",IF(NOT(OR('Pivot fields'!$F142="(blank)",'Pivot fields'!$F142="")),'Pivot fields'!$F142,""),
""))))</f>
        <v/>
      </c>
      <c r="F143" s="35" t="str">
        <f>IF($E143="","",
IF('Sales Value'!$B$6="Customer name",SUMIFS(Data!$H:$H,Data!$B:$B,VAL!$E143,Data!$I:$I,1),
IF('Sales Value'!$B$6="Customer location",SUMIFS(Data!$H:$H,Data!$C:$C,VAL!$E143,Data!$I:$I,1),
IF('Sales Value'!$B$6="Product type",SUMIFS(Data!$H:$H,Data!$F:$F,VAL!$E143,Data!$I:$I,1),
""))))</f>
        <v/>
      </c>
      <c r="G143" s="35" t="str">
        <f>IF($E143="","",
IF('Sales Value'!$B$6="Customer name",SUMIFS(Data!$H:$H,Data!$B:$B,VAL!$E143,Data!$I:$I,53),
IF('Sales Value'!$B$6="Customer location",SUMIFS(Data!$H:$H,Data!$C:$C,VAL!$E143,Data!$I:$I,53),
IF('Sales Value'!$B$6="Product type",SUMIFS(Data!$H:$H,Data!$F:$F,VAL!$E143,Data!$I:$I,53),
""))))</f>
        <v/>
      </c>
      <c r="I143" s="35" t="str">
        <f>IF($E143="","",
IF('Sales Value'!$B$6="Customer name",SUMIFS(Data!$H:$H,Data!$B:$B,VAL!$E143,Data!$I:$I,"&gt;0",Data!$I:$I,"&lt;=4"),
IF('Sales Value'!$B$6="Customer location",SUMIFS(Data!$H:$H,Data!$C:$C,VAL!$E143,Data!$I:$I,"&gt;0",Data!$I:$I,"&lt;=4"),
IF('Sales Value'!$B$6="Product type",SUMIFS(Data!$H:$H,Data!$F:$F,VAL!$E143,Data!$I:$I,"&gt;0",Data!$I:$I,"&lt;=4"),
""))))</f>
        <v/>
      </c>
      <c r="J143" s="35" t="str">
        <f>IF($E143="","",
IF('Sales Value'!$B$6="Customer name",SUMIFS(Data!$H:$H,Data!$B:$B,VAL!$E143,Data!$I:$I,"&gt;52",Data!$I:$I,"&lt;=56"),
IF('Sales Value'!$B$6="Customer location",SUMIFS(Data!$H:$H,Data!$C:$C,VAL!$E143,Data!$I:$I,"&gt;52",Data!$I:$I,"&lt;=56"),
IF('Sales Value'!$B$6="Product type",SUMIFS(Data!$H:$H,Data!$F:$F,VAL!$E143,Data!$I:$I,"&gt;52",Data!$I:$I,"&lt;=56"),
""))))</f>
        <v/>
      </c>
      <c r="L143" s="35" t="str">
        <f>IF($E143="","",
IF('Sales Value'!$B$6="Customer name",SUMIFS(Data!$H:$H,Data!$B:$B,VAL!$E143,Data!$I:$I,"&gt;0",Data!$I:$I,"&lt;=13"),
IF('Sales Value'!$B$6="Customer location",SUMIFS(Data!$H:$H,Data!$C:$C,VAL!$E143,Data!$I:$I,"&gt;0",Data!$I:$I,"&lt;=13"),
IF('Sales Value'!$B$6="Product type",SUMIFS(Data!$H:$H,Data!$F:$F,VAL!$E143,Data!$I:$I,"&gt;0",Data!$I:$I,"&lt;=13"),
""))))</f>
        <v/>
      </c>
      <c r="M143" s="35" t="str">
        <f>IF($E143="","",
IF('Sales Value'!$B$6="Customer name",SUMIFS(Data!$H:$H,Data!$B:$B,VAL!$E143,Data!$I:$I,"&gt;52",Data!$I:$I,"&lt;=65"),
IF('Sales Value'!$B$6="Customer location",SUMIFS(Data!$H:$H,Data!$C:$C,VAL!$E143,Data!$I:$I,"&gt;52",Data!$I:$I,"&lt;=65"),
IF('Sales Value'!$B$6="Product type",SUMIFS(Data!$H:$H,Data!$F:$F,VAL!$E143,Data!$I:$I,"&gt;52",Data!$I:$I,"&lt;=65"),
""))))</f>
        <v/>
      </c>
      <c r="O143" s="35" t="str">
        <f>IF($E143="","",
IF('Sales Value'!$B$6="Customer name",SUMIFS(Data!$H:$H,Data!$B:$B,VAL!$E143,Data!$I:$I,"&gt;0",Data!$I:$I,"&lt;=52"),
IF('Sales Value'!$B$6="Customer location",SUMIFS(Data!$H:$H,Data!$C:$C,VAL!$E143,Data!$I:$I,"&gt;0",Data!$I:$I,"&lt;=52"),
IF('Sales Value'!$B$6="Product type",SUMIFS(Data!$H:$H,Data!$F:$F,VAL!$E143,Data!$I:$I,"&gt;0",Data!$I:$I,"&lt;=52"),
""))))</f>
        <v/>
      </c>
      <c r="P143" s="35" t="str">
        <f>IF($E143="","",
IF('Sales Value'!$B$6="Customer name",SUMIFS(Data!$H:$H,Data!$B:$B,VAL!$E143,Data!$I:$I,"&gt;52",Data!$I:$I,"&lt;=104"),
IF('Sales Value'!$B$6="Customer location",SUMIFS(Data!$H:$H,Data!$C:$C,VAL!$E143,Data!$I:$I,"&gt;52",Data!$I:$I,"&lt;=104"),
IF('Sales Value'!$B$6="Product type",SUMIFS(Data!$H:$H,Data!$F:$F,VAL!$E143,Data!$I:$I,"&gt;52",Data!$I:$I,"&lt;=104"),
""))))</f>
        <v/>
      </c>
    </row>
    <row r="144" spans="1:16" x14ac:dyDescent="0.35">
      <c r="A144" s="8" t="str">
        <f>IFERROR(_xlfn.RANK.EQ(F144,$F$3:$F$150,0)+COUNTIF($F$3:F144,F144)-1,"")</f>
        <v/>
      </c>
      <c r="B144" s="8" t="str">
        <f>IFERROR(_xlfn.RANK.EQ(I144,$I$3:$I$150,0)+COUNTIF($I$3:I144,I144)-1,"")</f>
        <v/>
      </c>
      <c r="C144" s="8" t="str">
        <f>IFERROR(_xlfn.RANK.EQ(L144,$L$3:$L$150,0)+COUNTIF($L$3:L144,L144)-1,"")</f>
        <v/>
      </c>
      <c r="D144" s="8" t="str">
        <f>IFERROR(_xlfn.RANK.EQ(O144,$O$3:$O$150,0)+COUNTIF($O$3:O144,O144)-1,"")</f>
        <v/>
      </c>
      <c r="E144" t="str">
        <f xml:space="preserve">
IF('Pivot fields'!$B143="(blank)","",
IF('Sales Value'!$B$6="Customer Name",IF(NOT(OR('Pivot fields'!$B143="(blank)",'Pivot fields'!$B143="")),'Pivot fields'!$B143,""),
IF('Sales Value'!$B$6="Customer location",IF(NOT(OR('Pivot fields'!$D143="(blank)",'Pivot fields'!$D143="")),'Pivot fields'!$D143,""),
IF('Sales Value'!$B$6="Product type",IF(NOT(OR('Pivot fields'!$F143="(blank)",'Pivot fields'!$F143="")),'Pivot fields'!$F143,""),
""))))</f>
        <v/>
      </c>
      <c r="F144" s="35" t="str">
        <f>IF($E144="","",
IF('Sales Value'!$B$6="Customer name",SUMIFS(Data!$H:$H,Data!$B:$B,VAL!$E144,Data!$I:$I,1),
IF('Sales Value'!$B$6="Customer location",SUMIFS(Data!$H:$H,Data!$C:$C,VAL!$E144,Data!$I:$I,1),
IF('Sales Value'!$B$6="Product type",SUMIFS(Data!$H:$H,Data!$F:$F,VAL!$E144,Data!$I:$I,1),
""))))</f>
        <v/>
      </c>
      <c r="G144" s="35" t="str">
        <f>IF($E144="","",
IF('Sales Value'!$B$6="Customer name",SUMIFS(Data!$H:$H,Data!$B:$B,VAL!$E144,Data!$I:$I,53),
IF('Sales Value'!$B$6="Customer location",SUMIFS(Data!$H:$H,Data!$C:$C,VAL!$E144,Data!$I:$I,53),
IF('Sales Value'!$B$6="Product type",SUMIFS(Data!$H:$H,Data!$F:$F,VAL!$E144,Data!$I:$I,53),
""))))</f>
        <v/>
      </c>
      <c r="I144" s="35" t="str">
        <f>IF($E144="","",
IF('Sales Value'!$B$6="Customer name",SUMIFS(Data!$H:$H,Data!$B:$B,VAL!$E144,Data!$I:$I,"&gt;0",Data!$I:$I,"&lt;=4"),
IF('Sales Value'!$B$6="Customer location",SUMIFS(Data!$H:$H,Data!$C:$C,VAL!$E144,Data!$I:$I,"&gt;0",Data!$I:$I,"&lt;=4"),
IF('Sales Value'!$B$6="Product type",SUMIFS(Data!$H:$H,Data!$F:$F,VAL!$E144,Data!$I:$I,"&gt;0",Data!$I:$I,"&lt;=4"),
""))))</f>
        <v/>
      </c>
      <c r="J144" s="35" t="str">
        <f>IF($E144="","",
IF('Sales Value'!$B$6="Customer name",SUMIFS(Data!$H:$H,Data!$B:$B,VAL!$E144,Data!$I:$I,"&gt;52",Data!$I:$I,"&lt;=56"),
IF('Sales Value'!$B$6="Customer location",SUMIFS(Data!$H:$H,Data!$C:$C,VAL!$E144,Data!$I:$I,"&gt;52",Data!$I:$I,"&lt;=56"),
IF('Sales Value'!$B$6="Product type",SUMIFS(Data!$H:$H,Data!$F:$F,VAL!$E144,Data!$I:$I,"&gt;52",Data!$I:$I,"&lt;=56"),
""))))</f>
        <v/>
      </c>
      <c r="L144" s="35" t="str">
        <f>IF($E144="","",
IF('Sales Value'!$B$6="Customer name",SUMIFS(Data!$H:$H,Data!$B:$B,VAL!$E144,Data!$I:$I,"&gt;0",Data!$I:$I,"&lt;=13"),
IF('Sales Value'!$B$6="Customer location",SUMIFS(Data!$H:$H,Data!$C:$C,VAL!$E144,Data!$I:$I,"&gt;0",Data!$I:$I,"&lt;=13"),
IF('Sales Value'!$B$6="Product type",SUMIFS(Data!$H:$H,Data!$F:$F,VAL!$E144,Data!$I:$I,"&gt;0",Data!$I:$I,"&lt;=13"),
""))))</f>
        <v/>
      </c>
      <c r="M144" s="35" t="str">
        <f>IF($E144="","",
IF('Sales Value'!$B$6="Customer name",SUMIFS(Data!$H:$H,Data!$B:$B,VAL!$E144,Data!$I:$I,"&gt;52",Data!$I:$I,"&lt;=65"),
IF('Sales Value'!$B$6="Customer location",SUMIFS(Data!$H:$H,Data!$C:$C,VAL!$E144,Data!$I:$I,"&gt;52",Data!$I:$I,"&lt;=65"),
IF('Sales Value'!$B$6="Product type",SUMIFS(Data!$H:$H,Data!$F:$F,VAL!$E144,Data!$I:$I,"&gt;52",Data!$I:$I,"&lt;=65"),
""))))</f>
        <v/>
      </c>
      <c r="O144" s="35" t="str">
        <f>IF($E144="","",
IF('Sales Value'!$B$6="Customer name",SUMIFS(Data!$H:$H,Data!$B:$B,VAL!$E144,Data!$I:$I,"&gt;0",Data!$I:$I,"&lt;=52"),
IF('Sales Value'!$B$6="Customer location",SUMIFS(Data!$H:$H,Data!$C:$C,VAL!$E144,Data!$I:$I,"&gt;0",Data!$I:$I,"&lt;=52"),
IF('Sales Value'!$B$6="Product type",SUMIFS(Data!$H:$H,Data!$F:$F,VAL!$E144,Data!$I:$I,"&gt;0",Data!$I:$I,"&lt;=52"),
""))))</f>
        <v/>
      </c>
      <c r="P144" s="35" t="str">
        <f>IF($E144="","",
IF('Sales Value'!$B$6="Customer name",SUMIFS(Data!$H:$H,Data!$B:$B,VAL!$E144,Data!$I:$I,"&gt;52",Data!$I:$I,"&lt;=104"),
IF('Sales Value'!$B$6="Customer location",SUMIFS(Data!$H:$H,Data!$C:$C,VAL!$E144,Data!$I:$I,"&gt;52",Data!$I:$I,"&lt;=104"),
IF('Sales Value'!$B$6="Product type",SUMIFS(Data!$H:$H,Data!$F:$F,VAL!$E144,Data!$I:$I,"&gt;52",Data!$I:$I,"&lt;=104"),
""))))</f>
        <v/>
      </c>
    </row>
    <row r="145" spans="1:16" x14ac:dyDescent="0.35">
      <c r="A145" s="8" t="str">
        <f>IFERROR(_xlfn.RANK.EQ(F145,$F$3:$F$150,0)+COUNTIF($F$3:F145,F145)-1,"")</f>
        <v/>
      </c>
      <c r="B145" s="8" t="str">
        <f>IFERROR(_xlfn.RANK.EQ(I145,$I$3:$I$150,0)+COUNTIF($I$3:I145,I145)-1,"")</f>
        <v/>
      </c>
      <c r="C145" s="8" t="str">
        <f>IFERROR(_xlfn.RANK.EQ(L145,$L$3:$L$150,0)+COUNTIF($L$3:L145,L145)-1,"")</f>
        <v/>
      </c>
      <c r="D145" s="8" t="str">
        <f>IFERROR(_xlfn.RANK.EQ(O145,$O$3:$O$150,0)+COUNTIF($O$3:O145,O145)-1,"")</f>
        <v/>
      </c>
      <c r="E145" t="str">
        <f xml:space="preserve">
IF('Pivot fields'!$B144="(blank)","",
IF('Sales Value'!$B$6="Customer Name",IF(NOT(OR('Pivot fields'!$B144="(blank)",'Pivot fields'!$B144="")),'Pivot fields'!$B144,""),
IF('Sales Value'!$B$6="Customer location",IF(NOT(OR('Pivot fields'!$D144="(blank)",'Pivot fields'!$D144="")),'Pivot fields'!$D144,""),
IF('Sales Value'!$B$6="Product type",IF(NOT(OR('Pivot fields'!$F144="(blank)",'Pivot fields'!$F144="")),'Pivot fields'!$F144,""),
""))))</f>
        <v/>
      </c>
      <c r="F145" s="35" t="str">
        <f>IF($E145="","",
IF('Sales Value'!$B$6="Customer name",SUMIFS(Data!$H:$H,Data!$B:$B,VAL!$E145,Data!$I:$I,1),
IF('Sales Value'!$B$6="Customer location",SUMIFS(Data!$H:$H,Data!$C:$C,VAL!$E145,Data!$I:$I,1),
IF('Sales Value'!$B$6="Product type",SUMIFS(Data!$H:$H,Data!$F:$F,VAL!$E145,Data!$I:$I,1),
""))))</f>
        <v/>
      </c>
      <c r="G145" s="35" t="str">
        <f>IF($E145="","",
IF('Sales Value'!$B$6="Customer name",SUMIFS(Data!$H:$H,Data!$B:$B,VAL!$E145,Data!$I:$I,53),
IF('Sales Value'!$B$6="Customer location",SUMIFS(Data!$H:$H,Data!$C:$C,VAL!$E145,Data!$I:$I,53),
IF('Sales Value'!$B$6="Product type",SUMIFS(Data!$H:$H,Data!$F:$F,VAL!$E145,Data!$I:$I,53),
""))))</f>
        <v/>
      </c>
      <c r="I145" s="35" t="str">
        <f>IF($E145="","",
IF('Sales Value'!$B$6="Customer name",SUMIFS(Data!$H:$H,Data!$B:$B,VAL!$E145,Data!$I:$I,"&gt;0",Data!$I:$I,"&lt;=4"),
IF('Sales Value'!$B$6="Customer location",SUMIFS(Data!$H:$H,Data!$C:$C,VAL!$E145,Data!$I:$I,"&gt;0",Data!$I:$I,"&lt;=4"),
IF('Sales Value'!$B$6="Product type",SUMIFS(Data!$H:$H,Data!$F:$F,VAL!$E145,Data!$I:$I,"&gt;0",Data!$I:$I,"&lt;=4"),
""))))</f>
        <v/>
      </c>
      <c r="J145" s="35" t="str">
        <f>IF($E145="","",
IF('Sales Value'!$B$6="Customer name",SUMIFS(Data!$H:$H,Data!$B:$B,VAL!$E145,Data!$I:$I,"&gt;52",Data!$I:$I,"&lt;=56"),
IF('Sales Value'!$B$6="Customer location",SUMIFS(Data!$H:$H,Data!$C:$C,VAL!$E145,Data!$I:$I,"&gt;52",Data!$I:$I,"&lt;=56"),
IF('Sales Value'!$B$6="Product type",SUMIFS(Data!$H:$H,Data!$F:$F,VAL!$E145,Data!$I:$I,"&gt;52",Data!$I:$I,"&lt;=56"),
""))))</f>
        <v/>
      </c>
      <c r="L145" s="35" t="str">
        <f>IF($E145="","",
IF('Sales Value'!$B$6="Customer name",SUMIFS(Data!$H:$H,Data!$B:$B,VAL!$E145,Data!$I:$I,"&gt;0",Data!$I:$I,"&lt;=13"),
IF('Sales Value'!$B$6="Customer location",SUMIFS(Data!$H:$H,Data!$C:$C,VAL!$E145,Data!$I:$I,"&gt;0",Data!$I:$I,"&lt;=13"),
IF('Sales Value'!$B$6="Product type",SUMIFS(Data!$H:$H,Data!$F:$F,VAL!$E145,Data!$I:$I,"&gt;0",Data!$I:$I,"&lt;=13"),
""))))</f>
        <v/>
      </c>
      <c r="M145" s="35" t="str">
        <f>IF($E145="","",
IF('Sales Value'!$B$6="Customer name",SUMIFS(Data!$H:$H,Data!$B:$B,VAL!$E145,Data!$I:$I,"&gt;52",Data!$I:$I,"&lt;=65"),
IF('Sales Value'!$B$6="Customer location",SUMIFS(Data!$H:$H,Data!$C:$C,VAL!$E145,Data!$I:$I,"&gt;52",Data!$I:$I,"&lt;=65"),
IF('Sales Value'!$B$6="Product type",SUMIFS(Data!$H:$H,Data!$F:$F,VAL!$E145,Data!$I:$I,"&gt;52",Data!$I:$I,"&lt;=65"),
""))))</f>
        <v/>
      </c>
      <c r="O145" s="35" t="str">
        <f>IF($E145="","",
IF('Sales Value'!$B$6="Customer name",SUMIFS(Data!$H:$H,Data!$B:$B,VAL!$E145,Data!$I:$I,"&gt;0",Data!$I:$I,"&lt;=52"),
IF('Sales Value'!$B$6="Customer location",SUMIFS(Data!$H:$H,Data!$C:$C,VAL!$E145,Data!$I:$I,"&gt;0",Data!$I:$I,"&lt;=52"),
IF('Sales Value'!$B$6="Product type",SUMIFS(Data!$H:$H,Data!$F:$F,VAL!$E145,Data!$I:$I,"&gt;0",Data!$I:$I,"&lt;=52"),
""))))</f>
        <v/>
      </c>
      <c r="P145" s="35" t="str">
        <f>IF($E145="","",
IF('Sales Value'!$B$6="Customer name",SUMIFS(Data!$H:$H,Data!$B:$B,VAL!$E145,Data!$I:$I,"&gt;52",Data!$I:$I,"&lt;=104"),
IF('Sales Value'!$B$6="Customer location",SUMIFS(Data!$H:$H,Data!$C:$C,VAL!$E145,Data!$I:$I,"&gt;52",Data!$I:$I,"&lt;=104"),
IF('Sales Value'!$B$6="Product type",SUMIFS(Data!$H:$H,Data!$F:$F,VAL!$E145,Data!$I:$I,"&gt;52",Data!$I:$I,"&lt;=104"),
""))))</f>
        <v/>
      </c>
    </row>
    <row r="146" spans="1:16" x14ac:dyDescent="0.35">
      <c r="A146" s="8" t="str">
        <f>IFERROR(_xlfn.RANK.EQ(F146,$F$3:$F$150,0)+COUNTIF($F$3:F146,F146)-1,"")</f>
        <v/>
      </c>
      <c r="B146" s="8" t="str">
        <f>IFERROR(_xlfn.RANK.EQ(I146,$I$3:$I$150,0)+COUNTIF($I$3:I146,I146)-1,"")</f>
        <v/>
      </c>
      <c r="C146" s="8" t="str">
        <f>IFERROR(_xlfn.RANK.EQ(L146,$L$3:$L$150,0)+COUNTIF($L$3:L146,L146)-1,"")</f>
        <v/>
      </c>
      <c r="D146" s="8" t="str">
        <f>IFERROR(_xlfn.RANK.EQ(O146,$O$3:$O$150,0)+COUNTIF($O$3:O146,O146)-1,"")</f>
        <v/>
      </c>
      <c r="E146" t="str">
        <f xml:space="preserve">
IF('Pivot fields'!$B145="(blank)","",
IF('Sales Value'!$B$6="Customer Name",IF(NOT(OR('Pivot fields'!$B145="(blank)",'Pivot fields'!$B145="")),'Pivot fields'!$B145,""),
IF('Sales Value'!$B$6="Customer location",IF(NOT(OR('Pivot fields'!$D145="(blank)",'Pivot fields'!$D145="")),'Pivot fields'!$D145,""),
IF('Sales Value'!$B$6="Product type",IF(NOT(OR('Pivot fields'!$F145="(blank)",'Pivot fields'!$F145="")),'Pivot fields'!$F145,""),
""))))</f>
        <v/>
      </c>
      <c r="F146" s="35" t="str">
        <f>IF($E146="","",
IF('Sales Value'!$B$6="Customer name",SUMIFS(Data!$H:$H,Data!$B:$B,VAL!$E146,Data!$I:$I,1),
IF('Sales Value'!$B$6="Customer location",SUMIFS(Data!$H:$H,Data!$C:$C,VAL!$E146,Data!$I:$I,1),
IF('Sales Value'!$B$6="Product type",SUMIFS(Data!$H:$H,Data!$F:$F,VAL!$E146,Data!$I:$I,1),
""))))</f>
        <v/>
      </c>
      <c r="G146" s="35" t="str">
        <f>IF($E146="","",
IF('Sales Value'!$B$6="Customer name",SUMIFS(Data!$H:$H,Data!$B:$B,VAL!$E146,Data!$I:$I,53),
IF('Sales Value'!$B$6="Customer location",SUMIFS(Data!$H:$H,Data!$C:$C,VAL!$E146,Data!$I:$I,53),
IF('Sales Value'!$B$6="Product type",SUMIFS(Data!$H:$H,Data!$F:$F,VAL!$E146,Data!$I:$I,53),
""))))</f>
        <v/>
      </c>
      <c r="I146" s="35" t="str">
        <f>IF($E146="","",
IF('Sales Value'!$B$6="Customer name",SUMIFS(Data!$H:$H,Data!$B:$B,VAL!$E146,Data!$I:$I,"&gt;0",Data!$I:$I,"&lt;=4"),
IF('Sales Value'!$B$6="Customer location",SUMIFS(Data!$H:$H,Data!$C:$C,VAL!$E146,Data!$I:$I,"&gt;0",Data!$I:$I,"&lt;=4"),
IF('Sales Value'!$B$6="Product type",SUMIFS(Data!$H:$H,Data!$F:$F,VAL!$E146,Data!$I:$I,"&gt;0",Data!$I:$I,"&lt;=4"),
""))))</f>
        <v/>
      </c>
      <c r="J146" s="35" t="str">
        <f>IF($E146="","",
IF('Sales Value'!$B$6="Customer name",SUMIFS(Data!$H:$H,Data!$B:$B,VAL!$E146,Data!$I:$I,"&gt;52",Data!$I:$I,"&lt;=56"),
IF('Sales Value'!$B$6="Customer location",SUMIFS(Data!$H:$H,Data!$C:$C,VAL!$E146,Data!$I:$I,"&gt;52",Data!$I:$I,"&lt;=56"),
IF('Sales Value'!$B$6="Product type",SUMIFS(Data!$H:$H,Data!$F:$F,VAL!$E146,Data!$I:$I,"&gt;52",Data!$I:$I,"&lt;=56"),
""))))</f>
        <v/>
      </c>
      <c r="L146" s="35" t="str">
        <f>IF($E146="","",
IF('Sales Value'!$B$6="Customer name",SUMIFS(Data!$H:$H,Data!$B:$B,VAL!$E146,Data!$I:$I,"&gt;0",Data!$I:$I,"&lt;=13"),
IF('Sales Value'!$B$6="Customer location",SUMIFS(Data!$H:$H,Data!$C:$C,VAL!$E146,Data!$I:$I,"&gt;0",Data!$I:$I,"&lt;=13"),
IF('Sales Value'!$B$6="Product type",SUMIFS(Data!$H:$H,Data!$F:$F,VAL!$E146,Data!$I:$I,"&gt;0",Data!$I:$I,"&lt;=13"),
""))))</f>
        <v/>
      </c>
      <c r="M146" s="35" t="str">
        <f>IF($E146="","",
IF('Sales Value'!$B$6="Customer name",SUMIFS(Data!$H:$H,Data!$B:$B,VAL!$E146,Data!$I:$I,"&gt;52",Data!$I:$I,"&lt;=65"),
IF('Sales Value'!$B$6="Customer location",SUMIFS(Data!$H:$H,Data!$C:$C,VAL!$E146,Data!$I:$I,"&gt;52",Data!$I:$I,"&lt;=65"),
IF('Sales Value'!$B$6="Product type",SUMIFS(Data!$H:$H,Data!$F:$F,VAL!$E146,Data!$I:$I,"&gt;52",Data!$I:$I,"&lt;=65"),
""))))</f>
        <v/>
      </c>
      <c r="O146" s="35" t="str">
        <f>IF($E146="","",
IF('Sales Value'!$B$6="Customer name",SUMIFS(Data!$H:$H,Data!$B:$B,VAL!$E146,Data!$I:$I,"&gt;0",Data!$I:$I,"&lt;=52"),
IF('Sales Value'!$B$6="Customer location",SUMIFS(Data!$H:$H,Data!$C:$C,VAL!$E146,Data!$I:$I,"&gt;0",Data!$I:$I,"&lt;=52"),
IF('Sales Value'!$B$6="Product type",SUMIFS(Data!$H:$H,Data!$F:$F,VAL!$E146,Data!$I:$I,"&gt;0",Data!$I:$I,"&lt;=52"),
""))))</f>
        <v/>
      </c>
      <c r="P146" s="35" t="str">
        <f>IF($E146="","",
IF('Sales Value'!$B$6="Customer name",SUMIFS(Data!$H:$H,Data!$B:$B,VAL!$E146,Data!$I:$I,"&gt;52",Data!$I:$I,"&lt;=104"),
IF('Sales Value'!$B$6="Customer location",SUMIFS(Data!$H:$H,Data!$C:$C,VAL!$E146,Data!$I:$I,"&gt;52",Data!$I:$I,"&lt;=104"),
IF('Sales Value'!$B$6="Product type",SUMIFS(Data!$H:$H,Data!$F:$F,VAL!$E146,Data!$I:$I,"&gt;52",Data!$I:$I,"&lt;=104"),
""))))</f>
        <v/>
      </c>
    </row>
    <row r="147" spans="1:16" x14ac:dyDescent="0.35">
      <c r="A147" s="8" t="str">
        <f>IFERROR(_xlfn.RANK.EQ(F147,$F$3:$F$150,0)+COUNTIF($F$3:F147,F147)-1,"")</f>
        <v/>
      </c>
      <c r="B147" s="8" t="str">
        <f>IFERROR(_xlfn.RANK.EQ(I147,$I$3:$I$150,0)+COUNTIF($I$3:I147,I147)-1,"")</f>
        <v/>
      </c>
      <c r="C147" s="8" t="str">
        <f>IFERROR(_xlfn.RANK.EQ(L147,$L$3:$L$150,0)+COUNTIF($L$3:L147,L147)-1,"")</f>
        <v/>
      </c>
      <c r="D147" s="8" t="str">
        <f>IFERROR(_xlfn.RANK.EQ(O147,$O$3:$O$150,0)+COUNTIF($O$3:O147,O147)-1,"")</f>
        <v/>
      </c>
      <c r="E147" t="str">
        <f xml:space="preserve">
IF('Pivot fields'!$B146="(blank)","",
IF('Sales Value'!$B$6="Customer Name",IF(NOT(OR('Pivot fields'!$B146="(blank)",'Pivot fields'!$B146="")),'Pivot fields'!$B146,""),
IF('Sales Value'!$B$6="Customer location",IF(NOT(OR('Pivot fields'!$D146="(blank)",'Pivot fields'!$D146="")),'Pivot fields'!$D146,""),
IF('Sales Value'!$B$6="Product type",IF(NOT(OR('Pivot fields'!$F146="(blank)",'Pivot fields'!$F146="")),'Pivot fields'!$F146,""),
""))))</f>
        <v/>
      </c>
      <c r="F147" s="35" t="str">
        <f>IF($E147="","",
IF('Sales Value'!$B$6="Customer name",SUMIFS(Data!$H:$H,Data!$B:$B,VAL!$E147,Data!$I:$I,1),
IF('Sales Value'!$B$6="Customer location",SUMIFS(Data!$H:$H,Data!$C:$C,VAL!$E147,Data!$I:$I,1),
IF('Sales Value'!$B$6="Product type",SUMIFS(Data!$H:$H,Data!$F:$F,VAL!$E147,Data!$I:$I,1),
""))))</f>
        <v/>
      </c>
      <c r="G147" s="35" t="str">
        <f>IF($E147="","",
IF('Sales Value'!$B$6="Customer name",SUMIFS(Data!$H:$H,Data!$B:$B,VAL!$E147,Data!$I:$I,53),
IF('Sales Value'!$B$6="Customer location",SUMIFS(Data!$H:$H,Data!$C:$C,VAL!$E147,Data!$I:$I,53),
IF('Sales Value'!$B$6="Product type",SUMIFS(Data!$H:$H,Data!$F:$F,VAL!$E147,Data!$I:$I,53),
""))))</f>
        <v/>
      </c>
      <c r="I147" s="35" t="str">
        <f>IF($E147="","",
IF('Sales Value'!$B$6="Customer name",SUMIFS(Data!$H:$H,Data!$B:$B,VAL!$E147,Data!$I:$I,"&gt;0",Data!$I:$I,"&lt;=4"),
IF('Sales Value'!$B$6="Customer location",SUMIFS(Data!$H:$H,Data!$C:$C,VAL!$E147,Data!$I:$I,"&gt;0",Data!$I:$I,"&lt;=4"),
IF('Sales Value'!$B$6="Product type",SUMIFS(Data!$H:$H,Data!$F:$F,VAL!$E147,Data!$I:$I,"&gt;0",Data!$I:$I,"&lt;=4"),
""))))</f>
        <v/>
      </c>
      <c r="J147" s="35" t="str">
        <f>IF($E147="","",
IF('Sales Value'!$B$6="Customer name",SUMIFS(Data!$H:$H,Data!$B:$B,VAL!$E147,Data!$I:$I,"&gt;52",Data!$I:$I,"&lt;=56"),
IF('Sales Value'!$B$6="Customer location",SUMIFS(Data!$H:$H,Data!$C:$C,VAL!$E147,Data!$I:$I,"&gt;52",Data!$I:$I,"&lt;=56"),
IF('Sales Value'!$B$6="Product type",SUMIFS(Data!$H:$H,Data!$F:$F,VAL!$E147,Data!$I:$I,"&gt;52",Data!$I:$I,"&lt;=56"),
""))))</f>
        <v/>
      </c>
      <c r="L147" s="35" t="str">
        <f>IF($E147="","",
IF('Sales Value'!$B$6="Customer name",SUMIFS(Data!$H:$H,Data!$B:$B,VAL!$E147,Data!$I:$I,"&gt;0",Data!$I:$I,"&lt;=13"),
IF('Sales Value'!$B$6="Customer location",SUMIFS(Data!$H:$H,Data!$C:$C,VAL!$E147,Data!$I:$I,"&gt;0",Data!$I:$I,"&lt;=13"),
IF('Sales Value'!$B$6="Product type",SUMIFS(Data!$H:$H,Data!$F:$F,VAL!$E147,Data!$I:$I,"&gt;0",Data!$I:$I,"&lt;=13"),
""))))</f>
        <v/>
      </c>
      <c r="M147" s="35" t="str">
        <f>IF($E147="","",
IF('Sales Value'!$B$6="Customer name",SUMIFS(Data!$H:$H,Data!$B:$B,VAL!$E147,Data!$I:$I,"&gt;52",Data!$I:$I,"&lt;=65"),
IF('Sales Value'!$B$6="Customer location",SUMIFS(Data!$H:$H,Data!$C:$C,VAL!$E147,Data!$I:$I,"&gt;52",Data!$I:$I,"&lt;=65"),
IF('Sales Value'!$B$6="Product type",SUMIFS(Data!$H:$H,Data!$F:$F,VAL!$E147,Data!$I:$I,"&gt;52",Data!$I:$I,"&lt;=65"),
""))))</f>
        <v/>
      </c>
      <c r="O147" s="35" t="str">
        <f>IF($E147="","",
IF('Sales Value'!$B$6="Customer name",SUMIFS(Data!$H:$H,Data!$B:$B,VAL!$E147,Data!$I:$I,"&gt;0",Data!$I:$I,"&lt;=52"),
IF('Sales Value'!$B$6="Customer location",SUMIFS(Data!$H:$H,Data!$C:$C,VAL!$E147,Data!$I:$I,"&gt;0",Data!$I:$I,"&lt;=52"),
IF('Sales Value'!$B$6="Product type",SUMIFS(Data!$H:$H,Data!$F:$F,VAL!$E147,Data!$I:$I,"&gt;0",Data!$I:$I,"&lt;=52"),
""))))</f>
        <v/>
      </c>
      <c r="P147" s="35" t="str">
        <f>IF($E147="","",
IF('Sales Value'!$B$6="Customer name",SUMIFS(Data!$H:$H,Data!$B:$B,VAL!$E147,Data!$I:$I,"&gt;52",Data!$I:$I,"&lt;=104"),
IF('Sales Value'!$B$6="Customer location",SUMIFS(Data!$H:$H,Data!$C:$C,VAL!$E147,Data!$I:$I,"&gt;52",Data!$I:$I,"&lt;=104"),
IF('Sales Value'!$B$6="Product type",SUMIFS(Data!$H:$H,Data!$F:$F,VAL!$E147,Data!$I:$I,"&gt;52",Data!$I:$I,"&lt;=104"),
""))))</f>
        <v/>
      </c>
    </row>
    <row r="148" spans="1:16" x14ac:dyDescent="0.35">
      <c r="A148" s="8" t="str">
        <f>IFERROR(_xlfn.RANK.EQ(F148,$F$3:$F$150,0)+COUNTIF($F$3:F148,F148)-1,"")</f>
        <v/>
      </c>
      <c r="B148" s="8" t="str">
        <f>IFERROR(_xlfn.RANK.EQ(I148,$I$3:$I$150,0)+COUNTIF($I$3:I148,I148)-1,"")</f>
        <v/>
      </c>
      <c r="C148" s="8" t="str">
        <f>IFERROR(_xlfn.RANK.EQ(L148,$L$3:$L$150,0)+COUNTIF($L$3:L148,L148)-1,"")</f>
        <v/>
      </c>
      <c r="D148" s="8" t="str">
        <f>IFERROR(_xlfn.RANK.EQ(O148,$O$3:$O$150,0)+COUNTIF($O$3:O148,O148)-1,"")</f>
        <v/>
      </c>
      <c r="E148" t="str">
        <f xml:space="preserve">
IF('Pivot fields'!$B147="(blank)","",
IF('Sales Value'!$B$6="Customer Name",IF(NOT(OR('Pivot fields'!$B147="(blank)",'Pivot fields'!$B147="")),'Pivot fields'!$B147,""),
IF('Sales Value'!$B$6="Customer location",IF(NOT(OR('Pivot fields'!$D147="(blank)",'Pivot fields'!$D147="")),'Pivot fields'!$D147,""),
IF('Sales Value'!$B$6="Product type",IF(NOT(OR('Pivot fields'!$F147="(blank)",'Pivot fields'!$F147="")),'Pivot fields'!$F147,""),
""))))</f>
        <v/>
      </c>
      <c r="F148" s="35" t="str">
        <f>IF($E148="","",
IF('Sales Value'!$B$6="Customer name",SUMIFS(Data!$H:$H,Data!$B:$B,VAL!$E148,Data!$I:$I,1),
IF('Sales Value'!$B$6="Customer location",SUMIFS(Data!$H:$H,Data!$C:$C,VAL!$E148,Data!$I:$I,1),
IF('Sales Value'!$B$6="Product type",SUMIFS(Data!$H:$H,Data!$F:$F,VAL!$E148,Data!$I:$I,1),
""))))</f>
        <v/>
      </c>
      <c r="G148" s="35" t="str">
        <f>IF($E148="","",
IF('Sales Value'!$B$6="Customer name",SUMIFS(Data!$H:$H,Data!$B:$B,VAL!$E148,Data!$I:$I,53),
IF('Sales Value'!$B$6="Customer location",SUMIFS(Data!$H:$H,Data!$C:$C,VAL!$E148,Data!$I:$I,53),
IF('Sales Value'!$B$6="Product type",SUMIFS(Data!$H:$H,Data!$F:$F,VAL!$E148,Data!$I:$I,53),
""))))</f>
        <v/>
      </c>
      <c r="I148" s="35" t="str">
        <f>IF($E148="","",
IF('Sales Value'!$B$6="Customer name",SUMIFS(Data!$H:$H,Data!$B:$B,VAL!$E148,Data!$I:$I,"&gt;0",Data!$I:$I,"&lt;=4"),
IF('Sales Value'!$B$6="Customer location",SUMIFS(Data!$H:$H,Data!$C:$C,VAL!$E148,Data!$I:$I,"&gt;0",Data!$I:$I,"&lt;=4"),
IF('Sales Value'!$B$6="Product type",SUMIFS(Data!$H:$H,Data!$F:$F,VAL!$E148,Data!$I:$I,"&gt;0",Data!$I:$I,"&lt;=4"),
""))))</f>
        <v/>
      </c>
      <c r="J148" s="35" t="str">
        <f>IF($E148="","",
IF('Sales Value'!$B$6="Customer name",SUMIFS(Data!$H:$H,Data!$B:$B,VAL!$E148,Data!$I:$I,"&gt;52",Data!$I:$I,"&lt;=56"),
IF('Sales Value'!$B$6="Customer location",SUMIFS(Data!$H:$H,Data!$C:$C,VAL!$E148,Data!$I:$I,"&gt;52",Data!$I:$I,"&lt;=56"),
IF('Sales Value'!$B$6="Product type",SUMIFS(Data!$H:$H,Data!$F:$F,VAL!$E148,Data!$I:$I,"&gt;52",Data!$I:$I,"&lt;=56"),
""))))</f>
        <v/>
      </c>
      <c r="L148" s="35" t="str">
        <f>IF($E148="","",
IF('Sales Value'!$B$6="Customer name",SUMIFS(Data!$H:$H,Data!$B:$B,VAL!$E148,Data!$I:$I,"&gt;0",Data!$I:$I,"&lt;=13"),
IF('Sales Value'!$B$6="Customer location",SUMIFS(Data!$H:$H,Data!$C:$C,VAL!$E148,Data!$I:$I,"&gt;0",Data!$I:$I,"&lt;=13"),
IF('Sales Value'!$B$6="Product type",SUMIFS(Data!$H:$H,Data!$F:$F,VAL!$E148,Data!$I:$I,"&gt;0",Data!$I:$I,"&lt;=13"),
""))))</f>
        <v/>
      </c>
      <c r="M148" s="35" t="str">
        <f>IF($E148="","",
IF('Sales Value'!$B$6="Customer name",SUMIFS(Data!$H:$H,Data!$B:$B,VAL!$E148,Data!$I:$I,"&gt;52",Data!$I:$I,"&lt;=65"),
IF('Sales Value'!$B$6="Customer location",SUMIFS(Data!$H:$H,Data!$C:$C,VAL!$E148,Data!$I:$I,"&gt;52",Data!$I:$I,"&lt;=65"),
IF('Sales Value'!$B$6="Product type",SUMIFS(Data!$H:$H,Data!$F:$F,VAL!$E148,Data!$I:$I,"&gt;52",Data!$I:$I,"&lt;=65"),
""))))</f>
        <v/>
      </c>
      <c r="O148" s="35" t="str">
        <f>IF($E148="","",
IF('Sales Value'!$B$6="Customer name",SUMIFS(Data!$H:$H,Data!$B:$B,VAL!$E148,Data!$I:$I,"&gt;0",Data!$I:$I,"&lt;=52"),
IF('Sales Value'!$B$6="Customer location",SUMIFS(Data!$H:$H,Data!$C:$C,VAL!$E148,Data!$I:$I,"&gt;0",Data!$I:$I,"&lt;=52"),
IF('Sales Value'!$B$6="Product type",SUMIFS(Data!$H:$H,Data!$F:$F,VAL!$E148,Data!$I:$I,"&gt;0",Data!$I:$I,"&lt;=52"),
""))))</f>
        <v/>
      </c>
      <c r="P148" s="35" t="str">
        <f>IF($E148="","",
IF('Sales Value'!$B$6="Customer name",SUMIFS(Data!$H:$H,Data!$B:$B,VAL!$E148,Data!$I:$I,"&gt;52",Data!$I:$I,"&lt;=104"),
IF('Sales Value'!$B$6="Customer location",SUMIFS(Data!$H:$H,Data!$C:$C,VAL!$E148,Data!$I:$I,"&gt;52",Data!$I:$I,"&lt;=104"),
IF('Sales Value'!$B$6="Product type",SUMIFS(Data!$H:$H,Data!$F:$F,VAL!$E148,Data!$I:$I,"&gt;52",Data!$I:$I,"&lt;=104"),
""))))</f>
        <v/>
      </c>
    </row>
    <row r="149" spans="1:16" x14ac:dyDescent="0.35">
      <c r="A149" s="8" t="str">
        <f>IFERROR(_xlfn.RANK.EQ(F149,$F$3:$F$150,0)+COUNTIF($F$3:F149,F149)-1,"")</f>
        <v/>
      </c>
      <c r="B149" s="8" t="str">
        <f>IFERROR(_xlfn.RANK.EQ(I149,$I$3:$I$150,0)+COUNTIF($I$3:I149,I149)-1,"")</f>
        <v/>
      </c>
      <c r="C149" s="8" t="str">
        <f>IFERROR(_xlfn.RANK.EQ(L149,$L$3:$L$150,0)+COUNTIF($L$3:L149,L149)-1,"")</f>
        <v/>
      </c>
      <c r="D149" s="8" t="str">
        <f>IFERROR(_xlfn.RANK.EQ(O149,$O$3:$O$150,0)+COUNTIF($O$3:O149,O149)-1,"")</f>
        <v/>
      </c>
      <c r="E149" t="str">
        <f xml:space="preserve">
IF('Pivot fields'!$B148="(blank)","",
IF('Sales Value'!$B$6="Customer Name",IF(NOT(OR('Pivot fields'!$B148="(blank)",'Pivot fields'!$B148="")),'Pivot fields'!$B148,""),
IF('Sales Value'!$B$6="Customer location",IF(NOT(OR('Pivot fields'!$D148="(blank)",'Pivot fields'!$D148="")),'Pivot fields'!$D148,""),
IF('Sales Value'!$B$6="Product type",IF(NOT(OR('Pivot fields'!$F148="(blank)",'Pivot fields'!$F148="")),'Pivot fields'!$F148,""),
""))))</f>
        <v/>
      </c>
      <c r="F149" s="35" t="str">
        <f>IF($E149="","",
IF('Sales Value'!$B$6="Customer name",SUMIFS(Data!$H:$H,Data!$B:$B,VAL!$E149,Data!$I:$I,1),
IF('Sales Value'!$B$6="Customer location",SUMIFS(Data!$H:$H,Data!$C:$C,VAL!$E149,Data!$I:$I,1),
IF('Sales Value'!$B$6="Product type",SUMIFS(Data!$H:$H,Data!$F:$F,VAL!$E149,Data!$I:$I,1),
""))))</f>
        <v/>
      </c>
      <c r="G149" s="35" t="str">
        <f>IF($E149="","",
IF('Sales Value'!$B$6="Customer name",SUMIFS(Data!$H:$H,Data!$B:$B,VAL!$E149,Data!$I:$I,53),
IF('Sales Value'!$B$6="Customer location",SUMIFS(Data!$H:$H,Data!$C:$C,VAL!$E149,Data!$I:$I,53),
IF('Sales Value'!$B$6="Product type",SUMIFS(Data!$H:$H,Data!$F:$F,VAL!$E149,Data!$I:$I,53),
""))))</f>
        <v/>
      </c>
      <c r="I149" s="35" t="str">
        <f>IF($E149="","",
IF('Sales Value'!$B$6="Customer name",SUMIFS(Data!$H:$H,Data!$B:$B,VAL!$E149,Data!$I:$I,"&gt;0",Data!$I:$I,"&lt;=4"),
IF('Sales Value'!$B$6="Customer location",SUMIFS(Data!$H:$H,Data!$C:$C,VAL!$E149,Data!$I:$I,"&gt;0",Data!$I:$I,"&lt;=4"),
IF('Sales Value'!$B$6="Product type",SUMIFS(Data!$H:$H,Data!$F:$F,VAL!$E149,Data!$I:$I,"&gt;0",Data!$I:$I,"&lt;=4"),
""))))</f>
        <v/>
      </c>
      <c r="J149" s="35" t="str">
        <f>IF($E149="","",
IF('Sales Value'!$B$6="Customer name",SUMIFS(Data!$H:$H,Data!$B:$B,VAL!$E149,Data!$I:$I,"&gt;52",Data!$I:$I,"&lt;=56"),
IF('Sales Value'!$B$6="Customer location",SUMIFS(Data!$H:$H,Data!$C:$C,VAL!$E149,Data!$I:$I,"&gt;52",Data!$I:$I,"&lt;=56"),
IF('Sales Value'!$B$6="Product type",SUMIFS(Data!$H:$H,Data!$F:$F,VAL!$E149,Data!$I:$I,"&gt;52",Data!$I:$I,"&lt;=56"),
""))))</f>
        <v/>
      </c>
      <c r="L149" s="35" t="str">
        <f>IF($E149="","",
IF('Sales Value'!$B$6="Customer name",SUMIFS(Data!$H:$H,Data!$B:$B,VAL!$E149,Data!$I:$I,"&gt;0",Data!$I:$I,"&lt;=13"),
IF('Sales Value'!$B$6="Customer location",SUMIFS(Data!$H:$H,Data!$C:$C,VAL!$E149,Data!$I:$I,"&gt;0",Data!$I:$I,"&lt;=13"),
IF('Sales Value'!$B$6="Product type",SUMIFS(Data!$H:$H,Data!$F:$F,VAL!$E149,Data!$I:$I,"&gt;0",Data!$I:$I,"&lt;=13"),
""))))</f>
        <v/>
      </c>
      <c r="M149" s="35" t="str">
        <f>IF($E149="","",
IF('Sales Value'!$B$6="Customer name",SUMIFS(Data!$H:$H,Data!$B:$B,VAL!$E149,Data!$I:$I,"&gt;52",Data!$I:$I,"&lt;=65"),
IF('Sales Value'!$B$6="Customer location",SUMIFS(Data!$H:$H,Data!$C:$C,VAL!$E149,Data!$I:$I,"&gt;52",Data!$I:$I,"&lt;=65"),
IF('Sales Value'!$B$6="Product type",SUMIFS(Data!$H:$H,Data!$F:$F,VAL!$E149,Data!$I:$I,"&gt;52",Data!$I:$I,"&lt;=65"),
""))))</f>
        <v/>
      </c>
      <c r="O149" s="35" t="str">
        <f>IF($E149="","",
IF('Sales Value'!$B$6="Customer name",SUMIFS(Data!$H:$H,Data!$B:$B,VAL!$E149,Data!$I:$I,"&gt;0",Data!$I:$I,"&lt;=52"),
IF('Sales Value'!$B$6="Customer location",SUMIFS(Data!$H:$H,Data!$C:$C,VAL!$E149,Data!$I:$I,"&gt;0",Data!$I:$I,"&lt;=52"),
IF('Sales Value'!$B$6="Product type",SUMIFS(Data!$H:$H,Data!$F:$F,VAL!$E149,Data!$I:$I,"&gt;0",Data!$I:$I,"&lt;=52"),
""))))</f>
        <v/>
      </c>
      <c r="P149" s="35" t="str">
        <f>IF($E149="","",
IF('Sales Value'!$B$6="Customer name",SUMIFS(Data!$H:$H,Data!$B:$B,VAL!$E149,Data!$I:$I,"&gt;52",Data!$I:$I,"&lt;=104"),
IF('Sales Value'!$B$6="Customer location",SUMIFS(Data!$H:$H,Data!$C:$C,VAL!$E149,Data!$I:$I,"&gt;52",Data!$I:$I,"&lt;=104"),
IF('Sales Value'!$B$6="Product type",SUMIFS(Data!$H:$H,Data!$F:$F,VAL!$E149,Data!$I:$I,"&gt;52",Data!$I:$I,"&lt;=104"),
""))))</f>
        <v/>
      </c>
    </row>
    <row r="150" spans="1:16" x14ac:dyDescent="0.35">
      <c r="A150" s="8" t="str">
        <f>IFERROR(_xlfn.RANK.EQ(F150,$F$3:$F$150,0)+COUNTIF($F$3:F150,F150)-1,"")</f>
        <v/>
      </c>
      <c r="B150" s="8" t="str">
        <f>IFERROR(_xlfn.RANK.EQ(I150,$I$3:$I$150,0)+COUNTIF($I$3:I150,I150)-1,"")</f>
        <v/>
      </c>
      <c r="C150" s="8" t="str">
        <f>IFERROR(_xlfn.RANK.EQ(L150,$L$3:$L$150,0)+COUNTIF($L$3:L150,L150)-1,"")</f>
        <v/>
      </c>
      <c r="D150" s="8" t="str">
        <f>IFERROR(_xlfn.RANK.EQ(O150,$O$3:$O$150,0)+COUNTIF($O$3:O150,O150)-1,"")</f>
        <v/>
      </c>
      <c r="E150" t="str">
        <f xml:space="preserve">
IF('Pivot fields'!$B149="(blank)","",
IF('Sales Value'!$B$6="Customer Name",IF(NOT(OR('Pivot fields'!$B149="(blank)",'Pivot fields'!$B149="")),'Pivot fields'!$B149,""),
IF('Sales Value'!$B$6="Customer location",IF(NOT(OR('Pivot fields'!$D149="(blank)",'Pivot fields'!$D149="")),'Pivot fields'!$D149,""),
IF('Sales Value'!$B$6="Product type",IF(NOT(OR('Pivot fields'!$F149="(blank)",'Pivot fields'!$F149="")),'Pivot fields'!$F149,""),
""))))</f>
        <v/>
      </c>
      <c r="F150" s="35" t="str">
        <f>IF($E150="","",
IF('Sales Value'!$B$6="Customer name",SUMIFS(Data!$H:$H,Data!$B:$B,VAL!$E150,Data!$I:$I,1),
IF('Sales Value'!$B$6="Customer location",SUMIFS(Data!$H:$H,Data!$C:$C,VAL!$E150,Data!$I:$I,1),
IF('Sales Value'!$B$6="Product type",SUMIFS(Data!$H:$H,Data!$F:$F,VAL!$E150,Data!$I:$I,1),
""))))</f>
        <v/>
      </c>
      <c r="G150" s="35" t="str">
        <f>IF($E150="","",
IF('Sales Value'!$B$6="Customer name",SUMIFS(Data!$H:$H,Data!$B:$B,VAL!$E150,Data!$I:$I,53),
IF('Sales Value'!$B$6="Customer location",SUMIFS(Data!$H:$H,Data!$C:$C,VAL!$E150,Data!$I:$I,53),
IF('Sales Value'!$B$6="Product type",SUMIFS(Data!$H:$H,Data!$F:$F,VAL!$E150,Data!$I:$I,53),
""))))</f>
        <v/>
      </c>
      <c r="I150" s="35" t="str">
        <f>IF($E150="","",
IF('Sales Value'!$B$6="Customer name",SUMIFS(Data!$H:$H,Data!$B:$B,VAL!$E150,Data!$I:$I,"&gt;0",Data!$I:$I,"&lt;=4"),
IF('Sales Value'!$B$6="Customer location",SUMIFS(Data!$H:$H,Data!$C:$C,VAL!$E150,Data!$I:$I,"&gt;0",Data!$I:$I,"&lt;=4"),
IF('Sales Value'!$B$6="Product type",SUMIFS(Data!$H:$H,Data!$F:$F,VAL!$E150,Data!$I:$I,"&gt;0",Data!$I:$I,"&lt;=4"),
""))))</f>
        <v/>
      </c>
      <c r="J150" s="35" t="str">
        <f>IF($E150="","",
IF('Sales Value'!$B$6="Customer name",SUMIFS(Data!$H:$H,Data!$B:$B,VAL!$E150,Data!$I:$I,"&gt;52",Data!$I:$I,"&lt;=56"),
IF('Sales Value'!$B$6="Customer location",SUMIFS(Data!$H:$H,Data!$C:$C,VAL!$E150,Data!$I:$I,"&gt;52",Data!$I:$I,"&lt;=56"),
IF('Sales Value'!$B$6="Product type",SUMIFS(Data!$H:$H,Data!$F:$F,VAL!$E150,Data!$I:$I,"&gt;52",Data!$I:$I,"&lt;=56"),
""))))</f>
        <v/>
      </c>
      <c r="L150" s="35" t="str">
        <f>IF($E150="","",
IF('Sales Value'!$B$6="Customer name",SUMIFS(Data!$H:$H,Data!$B:$B,VAL!$E150,Data!$I:$I,"&gt;0",Data!$I:$I,"&lt;=13"),
IF('Sales Value'!$B$6="Customer location",SUMIFS(Data!$H:$H,Data!$C:$C,VAL!$E150,Data!$I:$I,"&gt;0",Data!$I:$I,"&lt;=13"),
IF('Sales Value'!$B$6="Product type",SUMIFS(Data!$H:$H,Data!$F:$F,VAL!$E150,Data!$I:$I,"&gt;0",Data!$I:$I,"&lt;=13"),
""))))</f>
        <v/>
      </c>
      <c r="M150" s="35" t="str">
        <f>IF($E150="","",
IF('Sales Value'!$B$6="Customer name",SUMIFS(Data!$H:$H,Data!$B:$B,VAL!$E150,Data!$I:$I,"&gt;52",Data!$I:$I,"&lt;=65"),
IF('Sales Value'!$B$6="Customer location",SUMIFS(Data!$H:$H,Data!$C:$C,VAL!$E150,Data!$I:$I,"&gt;52",Data!$I:$I,"&lt;=65"),
IF('Sales Value'!$B$6="Product type",SUMIFS(Data!$H:$H,Data!$F:$F,VAL!$E150,Data!$I:$I,"&gt;52",Data!$I:$I,"&lt;=65"),
""))))</f>
        <v/>
      </c>
      <c r="O150" s="35" t="str">
        <f>IF($E150="","",
IF('Sales Value'!$B$6="Customer name",SUMIFS(Data!$H:$H,Data!$B:$B,VAL!$E150,Data!$I:$I,"&gt;0",Data!$I:$I,"&lt;=52"),
IF('Sales Value'!$B$6="Customer location",SUMIFS(Data!$H:$H,Data!$C:$C,VAL!$E150,Data!$I:$I,"&gt;0",Data!$I:$I,"&lt;=52"),
IF('Sales Value'!$B$6="Product type",SUMIFS(Data!$H:$H,Data!$F:$F,VAL!$E150,Data!$I:$I,"&gt;0",Data!$I:$I,"&lt;=52"),
""))))</f>
        <v/>
      </c>
      <c r="P150" s="35" t="str">
        <f>IF($E150="","",
IF('Sales Value'!$B$6="Customer name",SUMIFS(Data!$H:$H,Data!$B:$B,VAL!$E150,Data!$I:$I,"&gt;52",Data!$I:$I,"&lt;=104"),
IF('Sales Value'!$B$6="Customer location",SUMIFS(Data!$H:$H,Data!$C:$C,VAL!$E150,Data!$I:$I,"&gt;52",Data!$I:$I,"&lt;=104"),
IF('Sales Value'!$B$6="Product type",SUMIFS(Data!$H:$H,Data!$F:$F,VAL!$E150,Data!$I:$I,"&gt;52",Data!$I:$I,"&lt;=104"),
""))))</f>
        <v/>
      </c>
    </row>
    <row r="151" spans="1:16" x14ac:dyDescent="0.35">
      <c r="A151" s="8" t="str">
        <f>IFERROR(_xlfn.RANK.EQ(F151,$F$3:$F$150,0)+COUNTIF($F$3:F151,F151)-1,"")</f>
        <v/>
      </c>
      <c r="B151" s="8" t="str">
        <f>IFERROR(_xlfn.RANK.EQ(I151,$I$3:$I$150,0)+COUNTIF($I$3:I151,I151)-1,"")</f>
        <v/>
      </c>
      <c r="C151" s="8" t="str">
        <f>IFERROR(_xlfn.RANK.EQ(L151,$L$3:$L$150,0)+COUNTIF($L$3:L151,L151)-1,"")</f>
        <v/>
      </c>
      <c r="D151" s="8" t="str">
        <f>IFERROR(_xlfn.RANK.EQ(O151,$O$3:$O$150,0)+COUNTIF($O$3:O151,O151)-1,"")</f>
        <v/>
      </c>
      <c r="E151" t="str">
        <f xml:space="preserve">
IF('Pivot fields'!$B150="(blank)","",
IF('Sales Value'!$B$6="Customer Name",IF(NOT(OR('Pivot fields'!$B150="(blank)",'Pivot fields'!$B150="")),'Pivot fields'!$B150,""),
IF('Sales Value'!$B$6="Customer location",IF(NOT(OR('Pivot fields'!$D150="(blank)",'Pivot fields'!$D150="")),'Pivot fields'!$D150,""),
IF('Sales Value'!$B$6="Product type",IF(NOT(OR('Pivot fields'!$F150="(blank)",'Pivot fields'!$F150="")),'Pivot fields'!$F150,""),
""))))</f>
        <v/>
      </c>
      <c r="F151" s="35" t="str">
        <f>IF($E151="","",
IF('Sales Value'!$B$6="Customer name",SUMIFS(Data!$H:$H,Data!$B:$B,VAL!$E151,Data!$I:$I,1),
IF('Sales Value'!$B$6="Customer location",SUMIFS(Data!$H:$H,Data!$C:$C,VAL!$E151,Data!$I:$I,1),
IF('Sales Value'!$B$6="Product type",SUMIFS(Data!$H:$H,Data!$F:$F,VAL!$E151,Data!$I:$I,1),
""))))</f>
        <v/>
      </c>
      <c r="G151" s="35" t="str">
        <f>IF($E151="","",
IF('Sales Value'!$B$6="Customer name",SUMIFS(Data!$H:$H,Data!$B:$B,VAL!$E151,Data!$I:$I,53),
IF('Sales Value'!$B$6="Customer location",SUMIFS(Data!$H:$H,Data!$C:$C,VAL!$E151,Data!$I:$I,53),
IF('Sales Value'!$B$6="Product type",SUMIFS(Data!$H:$H,Data!$F:$F,VAL!$E151,Data!$I:$I,53),
""))))</f>
        <v/>
      </c>
      <c r="I151" s="35" t="str">
        <f>IF($E151="","",
IF('Sales Value'!$B$6="Customer name",SUMIFS(Data!$H:$H,Data!$B:$B,VAL!$E151,Data!$I:$I,"&gt;0",Data!$I:$I,"&lt;=4"),
IF('Sales Value'!$B$6="Customer location",SUMIFS(Data!$H:$H,Data!$C:$C,VAL!$E151,Data!$I:$I,"&gt;0",Data!$I:$I,"&lt;=4"),
IF('Sales Value'!$B$6="Product type",SUMIFS(Data!$H:$H,Data!$F:$F,VAL!$E151,Data!$I:$I,"&gt;0",Data!$I:$I,"&lt;=4"),
""))))</f>
        <v/>
      </c>
      <c r="J151" s="35" t="str">
        <f>IF($E151="","",
IF('Sales Value'!$B$6="Customer name",SUMIFS(Data!$H:$H,Data!$B:$B,VAL!$E151,Data!$I:$I,"&gt;52",Data!$I:$I,"&lt;=56"),
IF('Sales Value'!$B$6="Customer location",SUMIFS(Data!$H:$H,Data!$C:$C,VAL!$E151,Data!$I:$I,"&gt;52",Data!$I:$I,"&lt;=56"),
IF('Sales Value'!$B$6="Product type",SUMIFS(Data!$H:$H,Data!$F:$F,VAL!$E151,Data!$I:$I,"&gt;52",Data!$I:$I,"&lt;=56"),
""))))</f>
        <v/>
      </c>
      <c r="L151" s="35" t="str">
        <f>IF($E151="","",
IF('Sales Value'!$B$6="Customer name",SUMIFS(Data!$H:$H,Data!$B:$B,VAL!$E151,Data!$I:$I,"&gt;0",Data!$I:$I,"&lt;=13"),
IF('Sales Value'!$B$6="Customer location",SUMIFS(Data!$H:$H,Data!$C:$C,VAL!$E151,Data!$I:$I,"&gt;0",Data!$I:$I,"&lt;=13"),
IF('Sales Value'!$B$6="Product type",SUMIFS(Data!$H:$H,Data!$F:$F,VAL!$E151,Data!$I:$I,"&gt;0",Data!$I:$I,"&lt;=13"),
""))))</f>
        <v/>
      </c>
      <c r="M151" s="35" t="str">
        <f>IF($E151="","",
IF('Sales Value'!$B$6="Customer name",SUMIFS(Data!$H:$H,Data!$B:$B,VAL!$E151,Data!$I:$I,"&gt;52",Data!$I:$I,"&lt;=65"),
IF('Sales Value'!$B$6="Customer location",SUMIFS(Data!$H:$H,Data!$C:$C,VAL!$E151,Data!$I:$I,"&gt;52",Data!$I:$I,"&lt;=65"),
IF('Sales Value'!$B$6="Product type",SUMIFS(Data!$H:$H,Data!$F:$F,VAL!$E151,Data!$I:$I,"&gt;52",Data!$I:$I,"&lt;=65"),
""))))</f>
        <v/>
      </c>
      <c r="O151" s="35" t="str">
        <f>IF($E151="","",
IF('Sales Value'!$B$6="Customer name",SUMIFS(Data!$H:$H,Data!$B:$B,VAL!$E151,Data!$I:$I,"&gt;0",Data!$I:$I,"&lt;=52"),
IF('Sales Value'!$B$6="Customer location",SUMIFS(Data!$H:$H,Data!$C:$C,VAL!$E151,Data!$I:$I,"&gt;0",Data!$I:$I,"&lt;=52"),
IF('Sales Value'!$B$6="Product type",SUMIFS(Data!$H:$H,Data!$F:$F,VAL!$E151,Data!$I:$I,"&gt;0",Data!$I:$I,"&lt;=52"),
""))))</f>
        <v/>
      </c>
      <c r="P151" s="35" t="str">
        <f>IF($E151="","",
IF('Sales Value'!$B$6="Customer name",SUMIFS(Data!$H:$H,Data!$B:$B,VAL!$E151,Data!$I:$I,"&gt;52",Data!$I:$I,"&lt;=104"),
IF('Sales Value'!$B$6="Customer location",SUMIFS(Data!$H:$H,Data!$C:$C,VAL!$E151,Data!$I:$I,"&gt;52",Data!$I:$I,"&lt;=104"),
IF('Sales Value'!$B$6="Product type",SUMIFS(Data!$H:$H,Data!$F:$F,VAL!$E151,Data!$I:$I,"&gt;52",Data!$I:$I,"&lt;=104"),
""))))</f>
        <v/>
      </c>
    </row>
    <row r="152" spans="1:16" x14ac:dyDescent="0.35">
      <c r="A152" s="8" t="str">
        <f>IFERROR(_xlfn.RANK.EQ(F152,$F$3:$F$150,0)+COUNTIF($F$3:F152,F152)-1,"")</f>
        <v/>
      </c>
      <c r="B152" s="8" t="str">
        <f>IFERROR(_xlfn.RANK.EQ(I152,$I$3:$I$150,0)+COUNTIF($I$3:I152,I152)-1,"")</f>
        <v/>
      </c>
      <c r="C152" s="8" t="str">
        <f>IFERROR(_xlfn.RANK.EQ(L152,$L$3:$L$150,0)+COUNTIF($L$3:L152,L152)-1,"")</f>
        <v/>
      </c>
      <c r="D152" s="8" t="str">
        <f>IFERROR(_xlfn.RANK.EQ(O152,$O$3:$O$150,0)+COUNTIF($O$3:O152,O152)-1,"")</f>
        <v/>
      </c>
      <c r="E152" t="str">
        <f xml:space="preserve">
IF('Pivot fields'!$B151="(blank)","",
IF('Sales Value'!$B$6="Customer Name",IF(NOT(OR('Pivot fields'!$B151="(blank)",'Pivot fields'!$B151="")),'Pivot fields'!$B151,""),
IF('Sales Value'!$B$6="Customer location",IF(NOT(OR('Pivot fields'!$D151="(blank)",'Pivot fields'!$D151="")),'Pivot fields'!$D151,""),
IF('Sales Value'!$B$6="Product type",IF(NOT(OR('Pivot fields'!$F151="(blank)",'Pivot fields'!$F151="")),'Pivot fields'!$F151,""),
""))))</f>
        <v/>
      </c>
      <c r="F152" s="35" t="str">
        <f>IF($E152="","",
IF('Sales Value'!$B$6="Customer name",SUMIFS(Data!$H:$H,Data!$B:$B,VAL!$E152,Data!$I:$I,1),
IF('Sales Value'!$B$6="Customer location",SUMIFS(Data!$H:$H,Data!$C:$C,VAL!$E152,Data!$I:$I,1),
IF('Sales Value'!$B$6="Product type",SUMIFS(Data!$H:$H,Data!$F:$F,VAL!$E152,Data!$I:$I,1),
""))))</f>
        <v/>
      </c>
      <c r="G152" s="35" t="str">
        <f>IF($E152="","",
IF('Sales Value'!$B$6="Customer name",SUMIFS(Data!$H:$H,Data!$B:$B,VAL!$E152,Data!$I:$I,53),
IF('Sales Value'!$B$6="Customer location",SUMIFS(Data!$H:$H,Data!$C:$C,VAL!$E152,Data!$I:$I,53),
IF('Sales Value'!$B$6="Product type",SUMIFS(Data!$H:$H,Data!$F:$F,VAL!$E152,Data!$I:$I,53),
""))))</f>
        <v/>
      </c>
      <c r="I152" s="35" t="str">
        <f>IF($E152="","",
IF('Sales Value'!$B$6="Customer name",SUMIFS(Data!$H:$H,Data!$B:$B,VAL!$E152,Data!$I:$I,"&gt;0",Data!$I:$I,"&lt;=4"),
IF('Sales Value'!$B$6="Customer location",SUMIFS(Data!$H:$H,Data!$C:$C,VAL!$E152,Data!$I:$I,"&gt;0",Data!$I:$I,"&lt;=4"),
IF('Sales Value'!$B$6="Product type",SUMIFS(Data!$H:$H,Data!$F:$F,VAL!$E152,Data!$I:$I,"&gt;0",Data!$I:$I,"&lt;=4"),
""))))</f>
        <v/>
      </c>
      <c r="J152" s="35" t="str">
        <f>IF($E152="","",
IF('Sales Value'!$B$6="Customer name",SUMIFS(Data!$H:$H,Data!$B:$B,VAL!$E152,Data!$I:$I,"&gt;52",Data!$I:$I,"&lt;=56"),
IF('Sales Value'!$B$6="Customer location",SUMIFS(Data!$H:$H,Data!$C:$C,VAL!$E152,Data!$I:$I,"&gt;52",Data!$I:$I,"&lt;=56"),
IF('Sales Value'!$B$6="Product type",SUMIFS(Data!$H:$H,Data!$F:$F,VAL!$E152,Data!$I:$I,"&gt;52",Data!$I:$I,"&lt;=56"),
""))))</f>
        <v/>
      </c>
      <c r="L152" s="35" t="str">
        <f>IF($E152="","",
IF('Sales Value'!$B$6="Customer name",SUMIFS(Data!$H:$H,Data!$B:$B,VAL!$E152,Data!$I:$I,"&gt;0",Data!$I:$I,"&lt;=13"),
IF('Sales Value'!$B$6="Customer location",SUMIFS(Data!$H:$H,Data!$C:$C,VAL!$E152,Data!$I:$I,"&gt;0",Data!$I:$I,"&lt;=13"),
IF('Sales Value'!$B$6="Product type",SUMIFS(Data!$H:$H,Data!$F:$F,VAL!$E152,Data!$I:$I,"&gt;0",Data!$I:$I,"&lt;=13"),
""))))</f>
        <v/>
      </c>
      <c r="M152" s="35" t="str">
        <f>IF($E152="","",
IF('Sales Value'!$B$6="Customer name",SUMIFS(Data!$H:$H,Data!$B:$B,VAL!$E152,Data!$I:$I,"&gt;52",Data!$I:$I,"&lt;=65"),
IF('Sales Value'!$B$6="Customer location",SUMIFS(Data!$H:$H,Data!$C:$C,VAL!$E152,Data!$I:$I,"&gt;52",Data!$I:$I,"&lt;=65"),
IF('Sales Value'!$B$6="Product type",SUMIFS(Data!$H:$H,Data!$F:$F,VAL!$E152,Data!$I:$I,"&gt;52",Data!$I:$I,"&lt;=65"),
""))))</f>
        <v/>
      </c>
      <c r="O152" s="35" t="str">
        <f>IF($E152="","",
IF('Sales Value'!$B$6="Customer name",SUMIFS(Data!$H:$H,Data!$B:$B,VAL!$E152,Data!$I:$I,"&gt;0",Data!$I:$I,"&lt;=52"),
IF('Sales Value'!$B$6="Customer location",SUMIFS(Data!$H:$H,Data!$C:$C,VAL!$E152,Data!$I:$I,"&gt;0",Data!$I:$I,"&lt;=52"),
IF('Sales Value'!$B$6="Product type",SUMIFS(Data!$H:$H,Data!$F:$F,VAL!$E152,Data!$I:$I,"&gt;0",Data!$I:$I,"&lt;=52"),
""))))</f>
        <v/>
      </c>
      <c r="P152" s="35" t="str">
        <f>IF($E152="","",
IF('Sales Value'!$B$6="Customer name",SUMIFS(Data!$H:$H,Data!$B:$B,VAL!$E152,Data!$I:$I,"&gt;52",Data!$I:$I,"&lt;=104"),
IF('Sales Value'!$B$6="Customer location",SUMIFS(Data!$H:$H,Data!$C:$C,VAL!$E152,Data!$I:$I,"&gt;52",Data!$I:$I,"&lt;=104"),
IF('Sales Value'!$B$6="Product type",SUMIFS(Data!$H:$H,Data!$F:$F,VAL!$E152,Data!$I:$I,"&gt;52",Data!$I:$I,"&lt;=104"),
""))))</f>
        <v/>
      </c>
    </row>
    <row r="153" spans="1:16" x14ac:dyDescent="0.35">
      <c r="A153" s="8" t="str">
        <f>IFERROR(_xlfn.RANK.EQ(F153,$F$3:$F$150,0)+COUNTIF($F$3:F153,F153)-1,"")</f>
        <v/>
      </c>
      <c r="B153" s="8" t="str">
        <f>IFERROR(_xlfn.RANK.EQ(I153,$I$3:$I$150,0)+COUNTIF($I$3:I153,I153)-1,"")</f>
        <v/>
      </c>
      <c r="C153" s="8" t="str">
        <f>IFERROR(_xlfn.RANK.EQ(L153,$L$3:$L$150,0)+COUNTIF($L$3:L153,L153)-1,"")</f>
        <v/>
      </c>
      <c r="D153" s="8" t="str">
        <f>IFERROR(_xlfn.RANK.EQ(O153,$O$3:$O$150,0)+COUNTIF($O$3:O153,O153)-1,"")</f>
        <v/>
      </c>
      <c r="E153" t="str">
        <f xml:space="preserve">
IF('Pivot fields'!$B152="(blank)","",
IF('Sales Value'!$B$6="Customer Name",IF(NOT(OR('Pivot fields'!$B152="(blank)",'Pivot fields'!$B152="")),'Pivot fields'!$B152,""),
IF('Sales Value'!$B$6="Customer location",IF(NOT(OR('Pivot fields'!$D152="(blank)",'Pivot fields'!$D152="")),'Pivot fields'!$D152,""),
IF('Sales Value'!$B$6="Product type",IF(NOT(OR('Pivot fields'!$F152="(blank)",'Pivot fields'!$F152="")),'Pivot fields'!$F152,""),
""))))</f>
        <v/>
      </c>
      <c r="F153" s="35" t="str">
        <f>IF($E153="","",
IF('Sales Value'!$B$6="Customer name",SUMIFS(Data!$H:$H,Data!$B:$B,VAL!$E153,Data!$I:$I,1),
IF('Sales Value'!$B$6="Customer location",SUMIFS(Data!$H:$H,Data!$C:$C,VAL!$E153,Data!$I:$I,1),
IF('Sales Value'!$B$6="Product type",SUMIFS(Data!$H:$H,Data!$F:$F,VAL!$E153,Data!$I:$I,1),
""))))</f>
        <v/>
      </c>
      <c r="G153" s="35" t="str">
        <f>IF($E153="","",
IF('Sales Value'!$B$6="Customer name",SUMIFS(Data!$H:$H,Data!$B:$B,VAL!$E153,Data!$I:$I,53),
IF('Sales Value'!$B$6="Customer location",SUMIFS(Data!$H:$H,Data!$C:$C,VAL!$E153,Data!$I:$I,53),
IF('Sales Value'!$B$6="Product type",SUMIFS(Data!$H:$H,Data!$F:$F,VAL!$E153,Data!$I:$I,53),
""))))</f>
        <v/>
      </c>
      <c r="I153" s="35" t="str">
        <f>IF($E153="","",
IF('Sales Value'!$B$6="Customer name",SUMIFS(Data!$H:$H,Data!$B:$B,VAL!$E153,Data!$I:$I,"&gt;0",Data!$I:$I,"&lt;=4"),
IF('Sales Value'!$B$6="Customer location",SUMIFS(Data!$H:$H,Data!$C:$C,VAL!$E153,Data!$I:$I,"&gt;0",Data!$I:$I,"&lt;=4"),
IF('Sales Value'!$B$6="Product type",SUMIFS(Data!$H:$H,Data!$F:$F,VAL!$E153,Data!$I:$I,"&gt;0",Data!$I:$I,"&lt;=4"),
""))))</f>
        <v/>
      </c>
      <c r="J153" s="35" t="str">
        <f>IF($E153="","",
IF('Sales Value'!$B$6="Customer name",SUMIFS(Data!$H:$H,Data!$B:$B,VAL!$E153,Data!$I:$I,"&gt;52",Data!$I:$I,"&lt;=56"),
IF('Sales Value'!$B$6="Customer location",SUMIFS(Data!$H:$H,Data!$C:$C,VAL!$E153,Data!$I:$I,"&gt;52",Data!$I:$I,"&lt;=56"),
IF('Sales Value'!$B$6="Product type",SUMIFS(Data!$H:$H,Data!$F:$F,VAL!$E153,Data!$I:$I,"&gt;52",Data!$I:$I,"&lt;=56"),
""))))</f>
        <v/>
      </c>
      <c r="L153" s="35" t="str">
        <f>IF($E153="","",
IF('Sales Value'!$B$6="Customer name",SUMIFS(Data!$H:$H,Data!$B:$B,VAL!$E153,Data!$I:$I,"&gt;0",Data!$I:$I,"&lt;=13"),
IF('Sales Value'!$B$6="Customer location",SUMIFS(Data!$H:$H,Data!$C:$C,VAL!$E153,Data!$I:$I,"&gt;0",Data!$I:$I,"&lt;=13"),
IF('Sales Value'!$B$6="Product type",SUMIFS(Data!$H:$H,Data!$F:$F,VAL!$E153,Data!$I:$I,"&gt;0",Data!$I:$I,"&lt;=13"),
""))))</f>
        <v/>
      </c>
      <c r="M153" s="35" t="str">
        <f>IF($E153="","",
IF('Sales Value'!$B$6="Customer name",SUMIFS(Data!$H:$H,Data!$B:$B,VAL!$E153,Data!$I:$I,"&gt;52",Data!$I:$I,"&lt;=65"),
IF('Sales Value'!$B$6="Customer location",SUMIFS(Data!$H:$H,Data!$C:$C,VAL!$E153,Data!$I:$I,"&gt;52",Data!$I:$I,"&lt;=65"),
IF('Sales Value'!$B$6="Product type",SUMIFS(Data!$H:$H,Data!$F:$F,VAL!$E153,Data!$I:$I,"&gt;52",Data!$I:$I,"&lt;=65"),
""))))</f>
        <v/>
      </c>
      <c r="O153" s="35" t="str">
        <f>IF($E153="","",
IF('Sales Value'!$B$6="Customer name",SUMIFS(Data!$H:$H,Data!$B:$B,VAL!$E153,Data!$I:$I,"&gt;0",Data!$I:$I,"&lt;=52"),
IF('Sales Value'!$B$6="Customer location",SUMIFS(Data!$H:$H,Data!$C:$C,VAL!$E153,Data!$I:$I,"&gt;0",Data!$I:$I,"&lt;=52"),
IF('Sales Value'!$B$6="Product type",SUMIFS(Data!$H:$H,Data!$F:$F,VAL!$E153,Data!$I:$I,"&gt;0",Data!$I:$I,"&lt;=52"),
""))))</f>
        <v/>
      </c>
      <c r="P153" s="35" t="str">
        <f>IF($E153="","",
IF('Sales Value'!$B$6="Customer name",SUMIFS(Data!$H:$H,Data!$B:$B,VAL!$E153,Data!$I:$I,"&gt;52",Data!$I:$I,"&lt;=104"),
IF('Sales Value'!$B$6="Customer location",SUMIFS(Data!$H:$H,Data!$C:$C,VAL!$E153,Data!$I:$I,"&gt;52",Data!$I:$I,"&lt;=104"),
IF('Sales Value'!$B$6="Product type",SUMIFS(Data!$H:$H,Data!$F:$F,VAL!$E153,Data!$I:$I,"&gt;52",Data!$I:$I,"&lt;=104"),
""))))</f>
        <v/>
      </c>
    </row>
    <row r="154" spans="1:16" x14ac:dyDescent="0.35">
      <c r="A154" s="8" t="str">
        <f>IFERROR(_xlfn.RANK.EQ(F154,$F$3:$F$150,0)+COUNTIF($F$3:F154,F154)-1,"")</f>
        <v/>
      </c>
      <c r="B154" s="8" t="str">
        <f>IFERROR(_xlfn.RANK.EQ(I154,$I$3:$I$150,0)+COUNTIF($I$3:I154,I154)-1,"")</f>
        <v/>
      </c>
      <c r="C154" s="8" t="str">
        <f>IFERROR(_xlfn.RANK.EQ(L154,$L$3:$L$150,0)+COUNTIF($L$3:L154,L154)-1,"")</f>
        <v/>
      </c>
      <c r="D154" s="8" t="str">
        <f>IFERROR(_xlfn.RANK.EQ(O154,$O$3:$O$150,0)+COUNTIF($O$3:O154,O154)-1,"")</f>
        <v/>
      </c>
      <c r="E154" t="str">
        <f xml:space="preserve">
IF('Pivot fields'!$B153="(blank)","",
IF('Sales Value'!$B$6="Customer Name",IF(NOT(OR('Pivot fields'!$B153="(blank)",'Pivot fields'!$B153="")),'Pivot fields'!$B153,""),
IF('Sales Value'!$B$6="Customer location",IF(NOT(OR('Pivot fields'!$D153="(blank)",'Pivot fields'!$D153="")),'Pivot fields'!$D153,""),
IF('Sales Value'!$B$6="Product type",IF(NOT(OR('Pivot fields'!$F153="(blank)",'Pivot fields'!$F153="")),'Pivot fields'!$F153,""),
""))))</f>
        <v/>
      </c>
      <c r="F154" s="35" t="str">
        <f>IF($E154="","",
IF('Sales Value'!$B$6="Customer name",SUMIFS(Data!$H:$H,Data!$B:$B,VAL!$E154,Data!$I:$I,1),
IF('Sales Value'!$B$6="Customer location",SUMIFS(Data!$H:$H,Data!$C:$C,VAL!$E154,Data!$I:$I,1),
IF('Sales Value'!$B$6="Product type",SUMIFS(Data!$H:$H,Data!$F:$F,VAL!$E154,Data!$I:$I,1),
""))))</f>
        <v/>
      </c>
      <c r="G154" s="35" t="str">
        <f>IF($E154="","",
IF('Sales Value'!$B$6="Customer name",SUMIFS(Data!$H:$H,Data!$B:$B,VAL!$E154,Data!$I:$I,53),
IF('Sales Value'!$B$6="Customer location",SUMIFS(Data!$H:$H,Data!$C:$C,VAL!$E154,Data!$I:$I,53),
IF('Sales Value'!$B$6="Product type",SUMIFS(Data!$H:$H,Data!$F:$F,VAL!$E154,Data!$I:$I,53),
""))))</f>
        <v/>
      </c>
      <c r="I154" s="35" t="str">
        <f>IF($E154="","",
IF('Sales Value'!$B$6="Customer name",SUMIFS(Data!$H:$H,Data!$B:$B,VAL!$E154,Data!$I:$I,"&gt;0",Data!$I:$I,"&lt;=4"),
IF('Sales Value'!$B$6="Customer location",SUMIFS(Data!$H:$H,Data!$C:$C,VAL!$E154,Data!$I:$I,"&gt;0",Data!$I:$I,"&lt;=4"),
IF('Sales Value'!$B$6="Product type",SUMIFS(Data!$H:$H,Data!$F:$F,VAL!$E154,Data!$I:$I,"&gt;0",Data!$I:$I,"&lt;=4"),
""))))</f>
        <v/>
      </c>
      <c r="J154" s="35" t="str">
        <f>IF($E154="","",
IF('Sales Value'!$B$6="Customer name",SUMIFS(Data!$H:$H,Data!$B:$B,VAL!$E154,Data!$I:$I,"&gt;52",Data!$I:$I,"&lt;=56"),
IF('Sales Value'!$B$6="Customer location",SUMIFS(Data!$H:$H,Data!$C:$C,VAL!$E154,Data!$I:$I,"&gt;52",Data!$I:$I,"&lt;=56"),
IF('Sales Value'!$B$6="Product type",SUMIFS(Data!$H:$H,Data!$F:$F,VAL!$E154,Data!$I:$I,"&gt;52",Data!$I:$I,"&lt;=56"),
""))))</f>
        <v/>
      </c>
      <c r="L154" s="35" t="str">
        <f>IF($E154="","",
IF('Sales Value'!$B$6="Customer name",SUMIFS(Data!$H:$H,Data!$B:$B,VAL!$E154,Data!$I:$I,"&gt;0",Data!$I:$I,"&lt;=13"),
IF('Sales Value'!$B$6="Customer location",SUMIFS(Data!$H:$H,Data!$C:$C,VAL!$E154,Data!$I:$I,"&gt;0",Data!$I:$I,"&lt;=13"),
IF('Sales Value'!$B$6="Product type",SUMIFS(Data!$H:$H,Data!$F:$F,VAL!$E154,Data!$I:$I,"&gt;0",Data!$I:$I,"&lt;=13"),
""))))</f>
        <v/>
      </c>
      <c r="M154" s="35" t="str">
        <f>IF($E154="","",
IF('Sales Value'!$B$6="Customer name",SUMIFS(Data!$H:$H,Data!$B:$B,VAL!$E154,Data!$I:$I,"&gt;52",Data!$I:$I,"&lt;=65"),
IF('Sales Value'!$B$6="Customer location",SUMIFS(Data!$H:$H,Data!$C:$C,VAL!$E154,Data!$I:$I,"&gt;52",Data!$I:$I,"&lt;=65"),
IF('Sales Value'!$B$6="Product type",SUMIFS(Data!$H:$H,Data!$F:$F,VAL!$E154,Data!$I:$I,"&gt;52",Data!$I:$I,"&lt;=65"),
""))))</f>
        <v/>
      </c>
      <c r="O154" s="35" t="str">
        <f>IF($E154="","",
IF('Sales Value'!$B$6="Customer name",SUMIFS(Data!$H:$H,Data!$B:$B,VAL!$E154,Data!$I:$I,"&gt;0",Data!$I:$I,"&lt;=52"),
IF('Sales Value'!$B$6="Customer location",SUMIFS(Data!$H:$H,Data!$C:$C,VAL!$E154,Data!$I:$I,"&gt;0",Data!$I:$I,"&lt;=52"),
IF('Sales Value'!$B$6="Product type",SUMIFS(Data!$H:$H,Data!$F:$F,VAL!$E154,Data!$I:$I,"&gt;0",Data!$I:$I,"&lt;=52"),
""))))</f>
        <v/>
      </c>
      <c r="P154" s="35" t="str">
        <f>IF($E154="","",
IF('Sales Value'!$B$6="Customer name",SUMIFS(Data!$H:$H,Data!$B:$B,VAL!$E154,Data!$I:$I,"&gt;52",Data!$I:$I,"&lt;=104"),
IF('Sales Value'!$B$6="Customer location",SUMIFS(Data!$H:$H,Data!$C:$C,VAL!$E154,Data!$I:$I,"&gt;52",Data!$I:$I,"&lt;=104"),
IF('Sales Value'!$B$6="Product type",SUMIFS(Data!$H:$H,Data!$F:$F,VAL!$E154,Data!$I:$I,"&gt;52",Data!$I:$I,"&lt;=104"),
""))))</f>
        <v/>
      </c>
    </row>
    <row r="155" spans="1:16" x14ac:dyDescent="0.35">
      <c r="A155" s="8" t="str">
        <f>IFERROR(_xlfn.RANK.EQ(F155,$F$3:$F$150,0)+COUNTIF($F$3:F155,F155)-1,"")</f>
        <v/>
      </c>
      <c r="B155" s="8" t="str">
        <f>IFERROR(_xlfn.RANK.EQ(I155,$I$3:$I$150,0)+COUNTIF($I$3:I155,I155)-1,"")</f>
        <v/>
      </c>
      <c r="C155" s="8" t="str">
        <f>IFERROR(_xlfn.RANK.EQ(L155,$L$3:$L$150,0)+COUNTIF($L$3:L155,L155)-1,"")</f>
        <v/>
      </c>
      <c r="D155" s="8" t="str">
        <f>IFERROR(_xlfn.RANK.EQ(O155,$O$3:$O$150,0)+COUNTIF($O$3:O155,O155)-1,"")</f>
        <v/>
      </c>
      <c r="E155" t="str">
        <f xml:space="preserve">
IF('Pivot fields'!$B154="(blank)","",
IF('Sales Value'!$B$6="Customer Name",IF(NOT(OR('Pivot fields'!$B154="(blank)",'Pivot fields'!$B154="")),'Pivot fields'!$B154,""),
IF('Sales Value'!$B$6="Customer location",IF(NOT(OR('Pivot fields'!$D154="(blank)",'Pivot fields'!$D154="")),'Pivot fields'!$D154,""),
IF('Sales Value'!$B$6="Product type",IF(NOT(OR('Pivot fields'!$F154="(blank)",'Pivot fields'!$F154="")),'Pivot fields'!$F154,""),
""))))</f>
        <v/>
      </c>
      <c r="F155" s="35" t="str">
        <f>IF($E155="","",
IF('Sales Value'!$B$6="Customer name",SUMIFS(Data!$H:$H,Data!$B:$B,VAL!$E155,Data!$I:$I,1),
IF('Sales Value'!$B$6="Customer location",SUMIFS(Data!$H:$H,Data!$C:$C,VAL!$E155,Data!$I:$I,1),
IF('Sales Value'!$B$6="Product type",SUMIFS(Data!$H:$H,Data!$F:$F,VAL!$E155,Data!$I:$I,1),
""))))</f>
        <v/>
      </c>
      <c r="G155" s="35" t="str">
        <f>IF($E155="","",
IF('Sales Value'!$B$6="Customer name",SUMIFS(Data!$H:$H,Data!$B:$B,VAL!$E155,Data!$I:$I,53),
IF('Sales Value'!$B$6="Customer location",SUMIFS(Data!$H:$H,Data!$C:$C,VAL!$E155,Data!$I:$I,53),
IF('Sales Value'!$B$6="Product type",SUMIFS(Data!$H:$H,Data!$F:$F,VAL!$E155,Data!$I:$I,53),
""))))</f>
        <v/>
      </c>
      <c r="I155" s="35" t="str">
        <f>IF($E155="","",
IF('Sales Value'!$B$6="Customer name",SUMIFS(Data!$H:$H,Data!$B:$B,VAL!$E155,Data!$I:$I,"&gt;0",Data!$I:$I,"&lt;=4"),
IF('Sales Value'!$B$6="Customer location",SUMIFS(Data!$H:$H,Data!$C:$C,VAL!$E155,Data!$I:$I,"&gt;0",Data!$I:$I,"&lt;=4"),
IF('Sales Value'!$B$6="Product type",SUMIFS(Data!$H:$H,Data!$F:$F,VAL!$E155,Data!$I:$I,"&gt;0",Data!$I:$I,"&lt;=4"),
""))))</f>
        <v/>
      </c>
      <c r="J155" s="35" t="str">
        <f>IF($E155="","",
IF('Sales Value'!$B$6="Customer name",SUMIFS(Data!$H:$H,Data!$B:$B,VAL!$E155,Data!$I:$I,"&gt;52",Data!$I:$I,"&lt;=56"),
IF('Sales Value'!$B$6="Customer location",SUMIFS(Data!$H:$H,Data!$C:$C,VAL!$E155,Data!$I:$I,"&gt;52",Data!$I:$I,"&lt;=56"),
IF('Sales Value'!$B$6="Product type",SUMIFS(Data!$H:$H,Data!$F:$F,VAL!$E155,Data!$I:$I,"&gt;52",Data!$I:$I,"&lt;=56"),
""))))</f>
        <v/>
      </c>
      <c r="L155" s="35" t="str">
        <f>IF($E155="","",
IF('Sales Value'!$B$6="Customer name",SUMIFS(Data!$H:$H,Data!$B:$B,VAL!$E155,Data!$I:$I,"&gt;0",Data!$I:$I,"&lt;=13"),
IF('Sales Value'!$B$6="Customer location",SUMIFS(Data!$H:$H,Data!$C:$C,VAL!$E155,Data!$I:$I,"&gt;0",Data!$I:$I,"&lt;=13"),
IF('Sales Value'!$B$6="Product type",SUMIFS(Data!$H:$H,Data!$F:$F,VAL!$E155,Data!$I:$I,"&gt;0",Data!$I:$I,"&lt;=13"),
""))))</f>
        <v/>
      </c>
      <c r="M155" s="35" t="str">
        <f>IF($E155="","",
IF('Sales Value'!$B$6="Customer name",SUMIFS(Data!$H:$H,Data!$B:$B,VAL!$E155,Data!$I:$I,"&gt;52",Data!$I:$I,"&lt;=65"),
IF('Sales Value'!$B$6="Customer location",SUMIFS(Data!$H:$H,Data!$C:$C,VAL!$E155,Data!$I:$I,"&gt;52",Data!$I:$I,"&lt;=65"),
IF('Sales Value'!$B$6="Product type",SUMIFS(Data!$H:$H,Data!$F:$F,VAL!$E155,Data!$I:$I,"&gt;52",Data!$I:$I,"&lt;=65"),
""))))</f>
        <v/>
      </c>
      <c r="O155" s="35" t="str">
        <f>IF($E155="","",
IF('Sales Value'!$B$6="Customer name",SUMIFS(Data!$H:$H,Data!$B:$B,VAL!$E155,Data!$I:$I,"&gt;0",Data!$I:$I,"&lt;=52"),
IF('Sales Value'!$B$6="Customer location",SUMIFS(Data!$H:$H,Data!$C:$C,VAL!$E155,Data!$I:$I,"&gt;0",Data!$I:$I,"&lt;=52"),
IF('Sales Value'!$B$6="Product type",SUMIFS(Data!$H:$H,Data!$F:$F,VAL!$E155,Data!$I:$I,"&gt;0",Data!$I:$I,"&lt;=52"),
""))))</f>
        <v/>
      </c>
      <c r="P155" s="35" t="str">
        <f>IF($E155="","",
IF('Sales Value'!$B$6="Customer name",SUMIFS(Data!$H:$H,Data!$B:$B,VAL!$E155,Data!$I:$I,"&gt;52",Data!$I:$I,"&lt;=104"),
IF('Sales Value'!$B$6="Customer location",SUMIFS(Data!$H:$H,Data!$C:$C,VAL!$E155,Data!$I:$I,"&gt;52",Data!$I:$I,"&lt;=104"),
IF('Sales Value'!$B$6="Product type",SUMIFS(Data!$H:$H,Data!$F:$F,VAL!$E155,Data!$I:$I,"&gt;52",Data!$I:$I,"&lt;=104"),
""))))</f>
        <v/>
      </c>
    </row>
    <row r="156" spans="1:16" x14ac:dyDescent="0.35">
      <c r="A156" s="8" t="str">
        <f>IFERROR(_xlfn.RANK.EQ(F156,$F$3:$F$150,0)+COUNTIF($F$3:F156,F156)-1,"")</f>
        <v/>
      </c>
      <c r="B156" s="8" t="str">
        <f>IFERROR(_xlfn.RANK.EQ(I156,$I$3:$I$150,0)+COUNTIF($I$3:I156,I156)-1,"")</f>
        <v/>
      </c>
      <c r="C156" s="8" t="str">
        <f>IFERROR(_xlfn.RANK.EQ(L156,$L$3:$L$150,0)+COUNTIF($L$3:L156,L156)-1,"")</f>
        <v/>
      </c>
      <c r="D156" s="8" t="str">
        <f>IFERROR(_xlfn.RANK.EQ(O156,$O$3:$O$150,0)+COUNTIF($O$3:O156,O156)-1,"")</f>
        <v/>
      </c>
      <c r="E156" t="str">
        <f xml:space="preserve">
IF('Pivot fields'!$B155="(blank)","",
IF('Sales Value'!$B$6="Customer Name",IF(NOT(OR('Pivot fields'!$B155="(blank)",'Pivot fields'!$B155="")),'Pivot fields'!$B155,""),
IF('Sales Value'!$B$6="Customer location",IF(NOT(OR('Pivot fields'!$D155="(blank)",'Pivot fields'!$D155="")),'Pivot fields'!$D155,""),
IF('Sales Value'!$B$6="Product type",IF(NOT(OR('Pivot fields'!$F155="(blank)",'Pivot fields'!$F155="")),'Pivot fields'!$F155,""),
""))))</f>
        <v/>
      </c>
      <c r="F156" s="35" t="str">
        <f>IF($E156="","",
IF('Sales Value'!$B$6="Customer name",SUMIFS(Data!$H:$H,Data!$B:$B,VAL!$E156,Data!$I:$I,1),
IF('Sales Value'!$B$6="Customer location",SUMIFS(Data!$H:$H,Data!$C:$C,VAL!$E156,Data!$I:$I,1),
IF('Sales Value'!$B$6="Product type",SUMIFS(Data!$H:$H,Data!$F:$F,VAL!$E156,Data!$I:$I,1),
""))))</f>
        <v/>
      </c>
      <c r="G156" s="35" t="str">
        <f>IF($E156="","",
IF('Sales Value'!$B$6="Customer name",SUMIFS(Data!$H:$H,Data!$B:$B,VAL!$E156,Data!$I:$I,53),
IF('Sales Value'!$B$6="Customer location",SUMIFS(Data!$H:$H,Data!$C:$C,VAL!$E156,Data!$I:$I,53),
IF('Sales Value'!$B$6="Product type",SUMIFS(Data!$H:$H,Data!$F:$F,VAL!$E156,Data!$I:$I,53),
""))))</f>
        <v/>
      </c>
      <c r="I156" s="35" t="str">
        <f>IF($E156="","",
IF('Sales Value'!$B$6="Customer name",SUMIFS(Data!$H:$H,Data!$B:$B,VAL!$E156,Data!$I:$I,"&gt;0",Data!$I:$I,"&lt;=4"),
IF('Sales Value'!$B$6="Customer location",SUMIFS(Data!$H:$H,Data!$C:$C,VAL!$E156,Data!$I:$I,"&gt;0",Data!$I:$I,"&lt;=4"),
IF('Sales Value'!$B$6="Product type",SUMIFS(Data!$H:$H,Data!$F:$F,VAL!$E156,Data!$I:$I,"&gt;0",Data!$I:$I,"&lt;=4"),
""))))</f>
        <v/>
      </c>
      <c r="J156" s="35" t="str">
        <f>IF($E156="","",
IF('Sales Value'!$B$6="Customer name",SUMIFS(Data!$H:$H,Data!$B:$B,VAL!$E156,Data!$I:$I,"&gt;52",Data!$I:$I,"&lt;=56"),
IF('Sales Value'!$B$6="Customer location",SUMIFS(Data!$H:$H,Data!$C:$C,VAL!$E156,Data!$I:$I,"&gt;52",Data!$I:$I,"&lt;=56"),
IF('Sales Value'!$B$6="Product type",SUMIFS(Data!$H:$H,Data!$F:$F,VAL!$E156,Data!$I:$I,"&gt;52",Data!$I:$I,"&lt;=56"),
""))))</f>
        <v/>
      </c>
      <c r="L156" s="35" t="str">
        <f>IF($E156="","",
IF('Sales Value'!$B$6="Customer name",SUMIFS(Data!$H:$H,Data!$B:$B,VAL!$E156,Data!$I:$I,"&gt;0",Data!$I:$I,"&lt;=13"),
IF('Sales Value'!$B$6="Customer location",SUMIFS(Data!$H:$H,Data!$C:$C,VAL!$E156,Data!$I:$I,"&gt;0",Data!$I:$I,"&lt;=13"),
IF('Sales Value'!$B$6="Product type",SUMIFS(Data!$H:$H,Data!$F:$F,VAL!$E156,Data!$I:$I,"&gt;0",Data!$I:$I,"&lt;=13"),
""))))</f>
        <v/>
      </c>
      <c r="M156" s="35" t="str">
        <f>IF($E156="","",
IF('Sales Value'!$B$6="Customer name",SUMIFS(Data!$H:$H,Data!$B:$B,VAL!$E156,Data!$I:$I,"&gt;52",Data!$I:$I,"&lt;=65"),
IF('Sales Value'!$B$6="Customer location",SUMIFS(Data!$H:$H,Data!$C:$C,VAL!$E156,Data!$I:$I,"&gt;52",Data!$I:$I,"&lt;=65"),
IF('Sales Value'!$B$6="Product type",SUMIFS(Data!$H:$H,Data!$F:$F,VAL!$E156,Data!$I:$I,"&gt;52",Data!$I:$I,"&lt;=65"),
""))))</f>
        <v/>
      </c>
      <c r="O156" s="35" t="str">
        <f>IF($E156="","",
IF('Sales Value'!$B$6="Customer name",SUMIFS(Data!$H:$H,Data!$B:$B,VAL!$E156,Data!$I:$I,"&gt;0",Data!$I:$I,"&lt;=52"),
IF('Sales Value'!$B$6="Customer location",SUMIFS(Data!$H:$H,Data!$C:$C,VAL!$E156,Data!$I:$I,"&gt;0",Data!$I:$I,"&lt;=52"),
IF('Sales Value'!$B$6="Product type",SUMIFS(Data!$H:$H,Data!$F:$F,VAL!$E156,Data!$I:$I,"&gt;0",Data!$I:$I,"&lt;=52"),
""))))</f>
        <v/>
      </c>
      <c r="P156" s="35" t="str">
        <f>IF($E156="","",
IF('Sales Value'!$B$6="Customer name",SUMIFS(Data!$H:$H,Data!$B:$B,VAL!$E156,Data!$I:$I,"&gt;52",Data!$I:$I,"&lt;=104"),
IF('Sales Value'!$B$6="Customer location",SUMIFS(Data!$H:$H,Data!$C:$C,VAL!$E156,Data!$I:$I,"&gt;52",Data!$I:$I,"&lt;=104"),
IF('Sales Value'!$B$6="Product type",SUMIFS(Data!$H:$H,Data!$F:$F,VAL!$E156,Data!$I:$I,"&gt;52",Data!$I:$I,"&lt;=104"),
""))))</f>
        <v/>
      </c>
    </row>
    <row r="157" spans="1:16" x14ac:dyDescent="0.35">
      <c r="A157" s="8" t="str">
        <f>IFERROR(_xlfn.RANK.EQ(F157,$F$3:$F$150,0)+COUNTIF($F$3:F157,F157)-1,"")</f>
        <v/>
      </c>
      <c r="B157" s="8" t="str">
        <f>IFERROR(_xlfn.RANK.EQ(I157,$I$3:$I$150,0)+COUNTIF($I$3:I157,I157)-1,"")</f>
        <v/>
      </c>
      <c r="C157" s="8" t="str">
        <f>IFERROR(_xlfn.RANK.EQ(L157,$L$3:$L$150,0)+COUNTIF($L$3:L157,L157)-1,"")</f>
        <v/>
      </c>
      <c r="D157" s="8" t="str">
        <f>IFERROR(_xlfn.RANK.EQ(O157,$O$3:$O$150,0)+COUNTIF($O$3:O157,O157)-1,"")</f>
        <v/>
      </c>
      <c r="E157" t="str">
        <f xml:space="preserve">
IF('Pivot fields'!$B156="(blank)","",
IF('Sales Value'!$B$6="Customer Name",IF(NOT(OR('Pivot fields'!$B156="(blank)",'Pivot fields'!$B156="")),'Pivot fields'!$B156,""),
IF('Sales Value'!$B$6="Customer location",IF(NOT(OR('Pivot fields'!$D156="(blank)",'Pivot fields'!$D156="")),'Pivot fields'!$D156,""),
IF('Sales Value'!$B$6="Product type",IF(NOT(OR('Pivot fields'!$F156="(blank)",'Pivot fields'!$F156="")),'Pivot fields'!$F156,""),
""))))</f>
        <v/>
      </c>
      <c r="F157" s="35" t="str">
        <f>IF($E157="","",
IF('Sales Value'!$B$6="Customer name",SUMIFS(Data!$H:$H,Data!$B:$B,VAL!$E157,Data!$I:$I,1),
IF('Sales Value'!$B$6="Customer location",SUMIFS(Data!$H:$H,Data!$C:$C,VAL!$E157,Data!$I:$I,1),
IF('Sales Value'!$B$6="Product type",SUMIFS(Data!$H:$H,Data!$F:$F,VAL!$E157,Data!$I:$I,1),
""))))</f>
        <v/>
      </c>
      <c r="G157" s="35" t="str">
        <f>IF($E157="","",
IF('Sales Value'!$B$6="Customer name",SUMIFS(Data!$H:$H,Data!$B:$B,VAL!$E157,Data!$I:$I,53),
IF('Sales Value'!$B$6="Customer location",SUMIFS(Data!$H:$H,Data!$C:$C,VAL!$E157,Data!$I:$I,53),
IF('Sales Value'!$B$6="Product type",SUMIFS(Data!$H:$H,Data!$F:$F,VAL!$E157,Data!$I:$I,53),
""))))</f>
        <v/>
      </c>
      <c r="I157" s="35" t="str">
        <f>IF($E157="","",
IF('Sales Value'!$B$6="Customer name",SUMIFS(Data!$H:$H,Data!$B:$B,VAL!$E157,Data!$I:$I,"&gt;0",Data!$I:$I,"&lt;=4"),
IF('Sales Value'!$B$6="Customer location",SUMIFS(Data!$H:$H,Data!$C:$C,VAL!$E157,Data!$I:$I,"&gt;0",Data!$I:$I,"&lt;=4"),
IF('Sales Value'!$B$6="Product type",SUMIFS(Data!$H:$H,Data!$F:$F,VAL!$E157,Data!$I:$I,"&gt;0",Data!$I:$I,"&lt;=4"),
""))))</f>
        <v/>
      </c>
      <c r="J157" s="35" t="str">
        <f>IF($E157="","",
IF('Sales Value'!$B$6="Customer name",SUMIFS(Data!$H:$H,Data!$B:$B,VAL!$E157,Data!$I:$I,"&gt;52",Data!$I:$I,"&lt;=56"),
IF('Sales Value'!$B$6="Customer location",SUMIFS(Data!$H:$H,Data!$C:$C,VAL!$E157,Data!$I:$I,"&gt;52",Data!$I:$I,"&lt;=56"),
IF('Sales Value'!$B$6="Product type",SUMIFS(Data!$H:$H,Data!$F:$F,VAL!$E157,Data!$I:$I,"&gt;52",Data!$I:$I,"&lt;=56"),
""))))</f>
        <v/>
      </c>
      <c r="L157" s="35" t="str">
        <f>IF($E157="","",
IF('Sales Value'!$B$6="Customer name",SUMIFS(Data!$H:$H,Data!$B:$B,VAL!$E157,Data!$I:$I,"&gt;0",Data!$I:$I,"&lt;=13"),
IF('Sales Value'!$B$6="Customer location",SUMIFS(Data!$H:$H,Data!$C:$C,VAL!$E157,Data!$I:$I,"&gt;0",Data!$I:$I,"&lt;=13"),
IF('Sales Value'!$B$6="Product type",SUMIFS(Data!$H:$H,Data!$F:$F,VAL!$E157,Data!$I:$I,"&gt;0",Data!$I:$I,"&lt;=13"),
""))))</f>
        <v/>
      </c>
      <c r="M157" s="35" t="str">
        <f>IF($E157="","",
IF('Sales Value'!$B$6="Customer name",SUMIFS(Data!$H:$H,Data!$B:$B,VAL!$E157,Data!$I:$I,"&gt;52",Data!$I:$I,"&lt;=65"),
IF('Sales Value'!$B$6="Customer location",SUMIFS(Data!$H:$H,Data!$C:$C,VAL!$E157,Data!$I:$I,"&gt;52",Data!$I:$I,"&lt;=65"),
IF('Sales Value'!$B$6="Product type",SUMIFS(Data!$H:$H,Data!$F:$F,VAL!$E157,Data!$I:$I,"&gt;52",Data!$I:$I,"&lt;=65"),
""))))</f>
        <v/>
      </c>
      <c r="O157" s="35" t="str">
        <f>IF($E157="","",
IF('Sales Value'!$B$6="Customer name",SUMIFS(Data!$H:$H,Data!$B:$B,VAL!$E157,Data!$I:$I,"&gt;0",Data!$I:$I,"&lt;=52"),
IF('Sales Value'!$B$6="Customer location",SUMIFS(Data!$H:$H,Data!$C:$C,VAL!$E157,Data!$I:$I,"&gt;0",Data!$I:$I,"&lt;=52"),
IF('Sales Value'!$B$6="Product type",SUMIFS(Data!$H:$H,Data!$F:$F,VAL!$E157,Data!$I:$I,"&gt;0",Data!$I:$I,"&lt;=52"),
""))))</f>
        <v/>
      </c>
      <c r="P157" s="35" t="str">
        <f>IF($E157="","",
IF('Sales Value'!$B$6="Customer name",SUMIFS(Data!$H:$H,Data!$B:$B,VAL!$E157,Data!$I:$I,"&gt;52",Data!$I:$I,"&lt;=104"),
IF('Sales Value'!$B$6="Customer location",SUMIFS(Data!$H:$H,Data!$C:$C,VAL!$E157,Data!$I:$I,"&gt;52",Data!$I:$I,"&lt;=104"),
IF('Sales Value'!$B$6="Product type",SUMIFS(Data!$H:$H,Data!$F:$F,VAL!$E157,Data!$I:$I,"&gt;52",Data!$I:$I,"&lt;=104"),
""))))</f>
        <v/>
      </c>
    </row>
    <row r="158" spans="1:16" x14ac:dyDescent="0.35">
      <c r="A158" s="8" t="str">
        <f>IFERROR(_xlfn.RANK.EQ(F158,$F$3:$F$150,0)+COUNTIF($F$3:F158,F158)-1,"")</f>
        <v/>
      </c>
      <c r="B158" s="8" t="str">
        <f>IFERROR(_xlfn.RANK.EQ(I158,$I$3:$I$150,0)+COUNTIF($I$3:I158,I158)-1,"")</f>
        <v/>
      </c>
      <c r="C158" s="8" t="str">
        <f>IFERROR(_xlfn.RANK.EQ(L158,$L$3:$L$150,0)+COUNTIF($L$3:L158,L158)-1,"")</f>
        <v/>
      </c>
      <c r="D158" s="8" t="str">
        <f>IFERROR(_xlfn.RANK.EQ(O158,$O$3:$O$150,0)+COUNTIF($O$3:O158,O158)-1,"")</f>
        <v/>
      </c>
      <c r="E158" t="str">
        <f xml:space="preserve">
IF('Pivot fields'!$B157="(blank)","",
IF('Sales Value'!$B$6="Customer Name",IF(NOT(OR('Pivot fields'!$B157="(blank)",'Pivot fields'!$B157="")),'Pivot fields'!$B157,""),
IF('Sales Value'!$B$6="Customer location",IF(NOT(OR('Pivot fields'!$D157="(blank)",'Pivot fields'!$D157="")),'Pivot fields'!$D157,""),
IF('Sales Value'!$B$6="Product type",IF(NOT(OR('Pivot fields'!$F157="(blank)",'Pivot fields'!$F157="")),'Pivot fields'!$F157,""),
""))))</f>
        <v/>
      </c>
      <c r="F158" s="35" t="str">
        <f>IF($E158="","",
IF('Sales Value'!$B$6="Customer name",SUMIFS(Data!$H:$H,Data!$B:$B,VAL!$E158,Data!$I:$I,1),
IF('Sales Value'!$B$6="Customer location",SUMIFS(Data!$H:$H,Data!$C:$C,VAL!$E158,Data!$I:$I,1),
IF('Sales Value'!$B$6="Product type",SUMIFS(Data!$H:$H,Data!$F:$F,VAL!$E158,Data!$I:$I,1),
""))))</f>
        <v/>
      </c>
      <c r="G158" s="35" t="str">
        <f>IF($E158="","",
IF('Sales Value'!$B$6="Customer name",SUMIFS(Data!$H:$H,Data!$B:$B,VAL!$E158,Data!$I:$I,53),
IF('Sales Value'!$B$6="Customer location",SUMIFS(Data!$H:$H,Data!$C:$C,VAL!$E158,Data!$I:$I,53),
IF('Sales Value'!$B$6="Product type",SUMIFS(Data!$H:$H,Data!$F:$F,VAL!$E158,Data!$I:$I,53),
""))))</f>
        <v/>
      </c>
      <c r="I158" s="35" t="str">
        <f>IF($E158="","",
IF('Sales Value'!$B$6="Customer name",SUMIFS(Data!$H:$H,Data!$B:$B,VAL!$E158,Data!$I:$I,"&gt;0",Data!$I:$I,"&lt;=4"),
IF('Sales Value'!$B$6="Customer location",SUMIFS(Data!$H:$H,Data!$C:$C,VAL!$E158,Data!$I:$I,"&gt;0",Data!$I:$I,"&lt;=4"),
IF('Sales Value'!$B$6="Product type",SUMIFS(Data!$H:$H,Data!$F:$F,VAL!$E158,Data!$I:$I,"&gt;0",Data!$I:$I,"&lt;=4"),
""))))</f>
        <v/>
      </c>
      <c r="J158" s="35" t="str">
        <f>IF($E158="","",
IF('Sales Value'!$B$6="Customer name",SUMIFS(Data!$H:$H,Data!$B:$B,VAL!$E158,Data!$I:$I,"&gt;52",Data!$I:$I,"&lt;=56"),
IF('Sales Value'!$B$6="Customer location",SUMIFS(Data!$H:$H,Data!$C:$C,VAL!$E158,Data!$I:$I,"&gt;52",Data!$I:$I,"&lt;=56"),
IF('Sales Value'!$B$6="Product type",SUMIFS(Data!$H:$H,Data!$F:$F,VAL!$E158,Data!$I:$I,"&gt;52",Data!$I:$I,"&lt;=56"),
""))))</f>
        <v/>
      </c>
      <c r="L158" s="35" t="str">
        <f>IF($E158="","",
IF('Sales Value'!$B$6="Customer name",SUMIFS(Data!$H:$H,Data!$B:$B,VAL!$E158,Data!$I:$I,"&gt;0",Data!$I:$I,"&lt;=13"),
IF('Sales Value'!$B$6="Customer location",SUMIFS(Data!$H:$H,Data!$C:$C,VAL!$E158,Data!$I:$I,"&gt;0",Data!$I:$I,"&lt;=13"),
IF('Sales Value'!$B$6="Product type",SUMIFS(Data!$H:$H,Data!$F:$F,VAL!$E158,Data!$I:$I,"&gt;0",Data!$I:$I,"&lt;=13"),
""))))</f>
        <v/>
      </c>
      <c r="M158" s="35" t="str">
        <f>IF($E158="","",
IF('Sales Value'!$B$6="Customer name",SUMIFS(Data!$H:$H,Data!$B:$B,VAL!$E158,Data!$I:$I,"&gt;52",Data!$I:$I,"&lt;=65"),
IF('Sales Value'!$B$6="Customer location",SUMIFS(Data!$H:$H,Data!$C:$C,VAL!$E158,Data!$I:$I,"&gt;52",Data!$I:$I,"&lt;=65"),
IF('Sales Value'!$B$6="Product type",SUMIFS(Data!$H:$H,Data!$F:$F,VAL!$E158,Data!$I:$I,"&gt;52",Data!$I:$I,"&lt;=65"),
""))))</f>
        <v/>
      </c>
      <c r="O158" s="35" t="str">
        <f>IF($E158="","",
IF('Sales Value'!$B$6="Customer name",SUMIFS(Data!$H:$H,Data!$B:$B,VAL!$E158,Data!$I:$I,"&gt;0",Data!$I:$I,"&lt;=52"),
IF('Sales Value'!$B$6="Customer location",SUMIFS(Data!$H:$H,Data!$C:$C,VAL!$E158,Data!$I:$I,"&gt;0",Data!$I:$I,"&lt;=52"),
IF('Sales Value'!$B$6="Product type",SUMIFS(Data!$H:$H,Data!$F:$F,VAL!$E158,Data!$I:$I,"&gt;0",Data!$I:$I,"&lt;=52"),
""))))</f>
        <v/>
      </c>
      <c r="P158" s="35" t="str">
        <f>IF($E158="","",
IF('Sales Value'!$B$6="Customer name",SUMIFS(Data!$H:$H,Data!$B:$B,VAL!$E158,Data!$I:$I,"&gt;52",Data!$I:$I,"&lt;=104"),
IF('Sales Value'!$B$6="Customer location",SUMIFS(Data!$H:$H,Data!$C:$C,VAL!$E158,Data!$I:$I,"&gt;52",Data!$I:$I,"&lt;=104"),
IF('Sales Value'!$B$6="Product type",SUMIFS(Data!$H:$H,Data!$F:$F,VAL!$E158,Data!$I:$I,"&gt;52",Data!$I:$I,"&lt;=104"),
""))))</f>
        <v/>
      </c>
    </row>
    <row r="159" spans="1:16" x14ac:dyDescent="0.35">
      <c r="A159" s="8" t="str">
        <f>IFERROR(_xlfn.RANK.EQ(F159,$F$3:$F$150,0)+COUNTIF($F$3:F159,F159)-1,"")</f>
        <v/>
      </c>
      <c r="B159" s="8" t="str">
        <f>IFERROR(_xlfn.RANK.EQ(I159,$I$3:$I$150,0)+COUNTIF($I$3:I159,I159)-1,"")</f>
        <v/>
      </c>
      <c r="C159" s="8" t="str">
        <f>IFERROR(_xlfn.RANK.EQ(L159,$L$3:$L$150,0)+COUNTIF($L$3:L159,L159)-1,"")</f>
        <v/>
      </c>
      <c r="D159" s="8" t="str">
        <f>IFERROR(_xlfn.RANK.EQ(O159,$O$3:$O$150,0)+COUNTIF($O$3:O159,O159)-1,"")</f>
        <v/>
      </c>
      <c r="E159" t="str">
        <f xml:space="preserve">
IF('Pivot fields'!$B158="(blank)","",
IF('Sales Value'!$B$6="Customer Name",IF(NOT(OR('Pivot fields'!$B158="(blank)",'Pivot fields'!$B158="")),'Pivot fields'!$B158,""),
IF('Sales Value'!$B$6="Customer location",IF(NOT(OR('Pivot fields'!$D158="(blank)",'Pivot fields'!$D158="")),'Pivot fields'!$D158,""),
IF('Sales Value'!$B$6="Product type",IF(NOT(OR('Pivot fields'!$F158="(blank)",'Pivot fields'!$F158="")),'Pivot fields'!$F158,""),
""))))</f>
        <v/>
      </c>
      <c r="F159" s="35" t="str">
        <f>IF($E159="","",
IF('Sales Value'!$B$6="Customer name",SUMIFS(Data!$H:$H,Data!$B:$B,VAL!$E159,Data!$I:$I,1),
IF('Sales Value'!$B$6="Customer location",SUMIFS(Data!$H:$H,Data!$C:$C,VAL!$E159,Data!$I:$I,1),
IF('Sales Value'!$B$6="Product type",SUMIFS(Data!$H:$H,Data!$F:$F,VAL!$E159,Data!$I:$I,1),
""))))</f>
        <v/>
      </c>
      <c r="G159" s="35" t="str">
        <f>IF($E159="","",
IF('Sales Value'!$B$6="Customer name",SUMIFS(Data!$H:$H,Data!$B:$B,VAL!$E159,Data!$I:$I,53),
IF('Sales Value'!$B$6="Customer location",SUMIFS(Data!$H:$H,Data!$C:$C,VAL!$E159,Data!$I:$I,53),
IF('Sales Value'!$B$6="Product type",SUMIFS(Data!$H:$H,Data!$F:$F,VAL!$E159,Data!$I:$I,53),
""))))</f>
        <v/>
      </c>
      <c r="I159" s="35" t="str">
        <f>IF($E159="","",
IF('Sales Value'!$B$6="Customer name",SUMIFS(Data!$H:$H,Data!$B:$B,VAL!$E159,Data!$I:$I,"&gt;0",Data!$I:$I,"&lt;=4"),
IF('Sales Value'!$B$6="Customer location",SUMIFS(Data!$H:$H,Data!$C:$C,VAL!$E159,Data!$I:$I,"&gt;0",Data!$I:$I,"&lt;=4"),
IF('Sales Value'!$B$6="Product type",SUMIFS(Data!$H:$H,Data!$F:$F,VAL!$E159,Data!$I:$I,"&gt;0",Data!$I:$I,"&lt;=4"),
""))))</f>
        <v/>
      </c>
      <c r="J159" s="35" t="str">
        <f>IF($E159="","",
IF('Sales Value'!$B$6="Customer name",SUMIFS(Data!$H:$H,Data!$B:$B,VAL!$E159,Data!$I:$I,"&gt;52",Data!$I:$I,"&lt;=56"),
IF('Sales Value'!$B$6="Customer location",SUMIFS(Data!$H:$H,Data!$C:$C,VAL!$E159,Data!$I:$I,"&gt;52",Data!$I:$I,"&lt;=56"),
IF('Sales Value'!$B$6="Product type",SUMIFS(Data!$H:$H,Data!$F:$F,VAL!$E159,Data!$I:$I,"&gt;52",Data!$I:$I,"&lt;=56"),
""))))</f>
        <v/>
      </c>
      <c r="L159" s="35" t="str">
        <f>IF($E159="","",
IF('Sales Value'!$B$6="Customer name",SUMIFS(Data!$H:$H,Data!$B:$B,VAL!$E159,Data!$I:$I,"&gt;0",Data!$I:$I,"&lt;=13"),
IF('Sales Value'!$B$6="Customer location",SUMIFS(Data!$H:$H,Data!$C:$C,VAL!$E159,Data!$I:$I,"&gt;0",Data!$I:$I,"&lt;=13"),
IF('Sales Value'!$B$6="Product type",SUMIFS(Data!$H:$H,Data!$F:$F,VAL!$E159,Data!$I:$I,"&gt;0",Data!$I:$I,"&lt;=13"),
""))))</f>
        <v/>
      </c>
      <c r="M159" s="35" t="str">
        <f>IF($E159="","",
IF('Sales Value'!$B$6="Customer name",SUMIFS(Data!$H:$H,Data!$B:$B,VAL!$E159,Data!$I:$I,"&gt;52",Data!$I:$I,"&lt;=65"),
IF('Sales Value'!$B$6="Customer location",SUMIFS(Data!$H:$H,Data!$C:$C,VAL!$E159,Data!$I:$I,"&gt;52",Data!$I:$I,"&lt;=65"),
IF('Sales Value'!$B$6="Product type",SUMIFS(Data!$H:$H,Data!$F:$F,VAL!$E159,Data!$I:$I,"&gt;52",Data!$I:$I,"&lt;=65"),
""))))</f>
        <v/>
      </c>
      <c r="O159" s="35" t="str">
        <f>IF($E159="","",
IF('Sales Value'!$B$6="Customer name",SUMIFS(Data!$H:$H,Data!$B:$B,VAL!$E159,Data!$I:$I,"&gt;0",Data!$I:$I,"&lt;=52"),
IF('Sales Value'!$B$6="Customer location",SUMIFS(Data!$H:$H,Data!$C:$C,VAL!$E159,Data!$I:$I,"&gt;0",Data!$I:$I,"&lt;=52"),
IF('Sales Value'!$B$6="Product type",SUMIFS(Data!$H:$H,Data!$F:$F,VAL!$E159,Data!$I:$I,"&gt;0",Data!$I:$I,"&lt;=52"),
""))))</f>
        <v/>
      </c>
      <c r="P159" s="35" t="str">
        <f>IF($E159="","",
IF('Sales Value'!$B$6="Customer name",SUMIFS(Data!$H:$H,Data!$B:$B,VAL!$E159,Data!$I:$I,"&gt;52",Data!$I:$I,"&lt;=104"),
IF('Sales Value'!$B$6="Customer location",SUMIFS(Data!$H:$H,Data!$C:$C,VAL!$E159,Data!$I:$I,"&gt;52",Data!$I:$I,"&lt;=104"),
IF('Sales Value'!$B$6="Product type",SUMIFS(Data!$H:$H,Data!$F:$F,VAL!$E159,Data!$I:$I,"&gt;52",Data!$I:$I,"&lt;=104"),
""))))</f>
        <v/>
      </c>
    </row>
    <row r="160" spans="1:16" x14ac:dyDescent="0.35">
      <c r="A160" s="8" t="str">
        <f>IFERROR(_xlfn.RANK.EQ(F160,$F$3:$F$150,0)+COUNTIF($F$3:F160,F160)-1,"")</f>
        <v/>
      </c>
      <c r="B160" s="8" t="str">
        <f>IFERROR(_xlfn.RANK.EQ(I160,$I$3:$I$150,0)+COUNTIF($I$3:I160,I160)-1,"")</f>
        <v/>
      </c>
      <c r="C160" s="8" t="str">
        <f>IFERROR(_xlfn.RANK.EQ(L160,$L$3:$L$150,0)+COUNTIF($L$3:L160,L160)-1,"")</f>
        <v/>
      </c>
      <c r="D160" s="8" t="str">
        <f>IFERROR(_xlfn.RANK.EQ(O160,$O$3:$O$150,0)+COUNTIF($O$3:O160,O160)-1,"")</f>
        <v/>
      </c>
      <c r="E160" t="str">
        <f xml:space="preserve">
IF('Pivot fields'!$B159="(blank)","",
IF('Sales Value'!$B$6="Customer Name",IF(NOT(OR('Pivot fields'!$B159="(blank)",'Pivot fields'!$B159="")),'Pivot fields'!$B159,""),
IF('Sales Value'!$B$6="Customer location",IF(NOT(OR('Pivot fields'!$D159="(blank)",'Pivot fields'!$D159="")),'Pivot fields'!$D159,""),
IF('Sales Value'!$B$6="Product type",IF(NOT(OR('Pivot fields'!$F159="(blank)",'Pivot fields'!$F159="")),'Pivot fields'!$F159,""),
""))))</f>
        <v/>
      </c>
      <c r="F160" s="35" t="str">
        <f>IF($E160="","",
IF('Sales Value'!$B$6="Customer name",SUMIFS(Data!$H:$H,Data!$B:$B,VAL!$E160,Data!$I:$I,1),
IF('Sales Value'!$B$6="Customer location",SUMIFS(Data!$H:$H,Data!$C:$C,VAL!$E160,Data!$I:$I,1),
IF('Sales Value'!$B$6="Product type",SUMIFS(Data!$H:$H,Data!$F:$F,VAL!$E160,Data!$I:$I,1),
""))))</f>
        <v/>
      </c>
      <c r="G160" s="35" t="str">
        <f>IF($E160="","",
IF('Sales Value'!$B$6="Customer name",SUMIFS(Data!$H:$H,Data!$B:$B,VAL!$E160,Data!$I:$I,53),
IF('Sales Value'!$B$6="Customer location",SUMIFS(Data!$H:$H,Data!$C:$C,VAL!$E160,Data!$I:$I,53),
IF('Sales Value'!$B$6="Product type",SUMIFS(Data!$H:$H,Data!$F:$F,VAL!$E160,Data!$I:$I,53),
""))))</f>
        <v/>
      </c>
      <c r="I160" s="35" t="str">
        <f>IF($E160="","",
IF('Sales Value'!$B$6="Customer name",SUMIFS(Data!$H:$H,Data!$B:$B,VAL!$E160,Data!$I:$I,"&gt;0",Data!$I:$I,"&lt;=4"),
IF('Sales Value'!$B$6="Customer location",SUMIFS(Data!$H:$H,Data!$C:$C,VAL!$E160,Data!$I:$I,"&gt;0",Data!$I:$I,"&lt;=4"),
IF('Sales Value'!$B$6="Product type",SUMIFS(Data!$H:$H,Data!$F:$F,VAL!$E160,Data!$I:$I,"&gt;0",Data!$I:$I,"&lt;=4"),
""))))</f>
        <v/>
      </c>
      <c r="J160" s="35" t="str">
        <f>IF($E160="","",
IF('Sales Value'!$B$6="Customer name",SUMIFS(Data!$H:$H,Data!$B:$B,VAL!$E160,Data!$I:$I,"&gt;52",Data!$I:$I,"&lt;=56"),
IF('Sales Value'!$B$6="Customer location",SUMIFS(Data!$H:$H,Data!$C:$C,VAL!$E160,Data!$I:$I,"&gt;52",Data!$I:$I,"&lt;=56"),
IF('Sales Value'!$B$6="Product type",SUMIFS(Data!$H:$H,Data!$F:$F,VAL!$E160,Data!$I:$I,"&gt;52",Data!$I:$I,"&lt;=56"),
""))))</f>
        <v/>
      </c>
      <c r="L160" s="35" t="str">
        <f>IF($E160="","",
IF('Sales Value'!$B$6="Customer name",SUMIFS(Data!$H:$H,Data!$B:$B,VAL!$E160,Data!$I:$I,"&gt;0",Data!$I:$I,"&lt;=13"),
IF('Sales Value'!$B$6="Customer location",SUMIFS(Data!$H:$H,Data!$C:$C,VAL!$E160,Data!$I:$I,"&gt;0",Data!$I:$I,"&lt;=13"),
IF('Sales Value'!$B$6="Product type",SUMIFS(Data!$H:$H,Data!$F:$F,VAL!$E160,Data!$I:$I,"&gt;0",Data!$I:$I,"&lt;=13"),
""))))</f>
        <v/>
      </c>
      <c r="M160" s="35" t="str">
        <f>IF($E160="","",
IF('Sales Value'!$B$6="Customer name",SUMIFS(Data!$H:$H,Data!$B:$B,VAL!$E160,Data!$I:$I,"&gt;52",Data!$I:$I,"&lt;=65"),
IF('Sales Value'!$B$6="Customer location",SUMIFS(Data!$H:$H,Data!$C:$C,VAL!$E160,Data!$I:$I,"&gt;52",Data!$I:$I,"&lt;=65"),
IF('Sales Value'!$B$6="Product type",SUMIFS(Data!$H:$H,Data!$F:$F,VAL!$E160,Data!$I:$I,"&gt;52",Data!$I:$I,"&lt;=65"),
""))))</f>
        <v/>
      </c>
      <c r="O160" s="35" t="str">
        <f>IF($E160="","",
IF('Sales Value'!$B$6="Customer name",SUMIFS(Data!$H:$H,Data!$B:$B,VAL!$E160,Data!$I:$I,"&gt;0",Data!$I:$I,"&lt;=52"),
IF('Sales Value'!$B$6="Customer location",SUMIFS(Data!$H:$H,Data!$C:$C,VAL!$E160,Data!$I:$I,"&gt;0",Data!$I:$I,"&lt;=52"),
IF('Sales Value'!$B$6="Product type",SUMIFS(Data!$H:$H,Data!$F:$F,VAL!$E160,Data!$I:$I,"&gt;0",Data!$I:$I,"&lt;=52"),
""))))</f>
        <v/>
      </c>
      <c r="P160" s="35" t="str">
        <f>IF($E160="","",
IF('Sales Value'!$B$6="Customer name",SUMIFS(Data!$H:$H,Data!$B:$B,VAL!$E160,Data!$I:$I,"&gt;52",Data!$I:$I,"&lt;=104"),
IF('Sales Value'!$B$6="Customer location",SUMIFS(Data!$H:$H,Data!$C:$C,VAL!$E160,Data!$I:$I,"&gt;52",Data!$I:$I,"&lt;=104"),
IF('Sales Value'!$B$6="Product type",SUMIFS(Data!$H:$H,Data!$F:$F,VAL!$E160,Data!$I:$I,"&gt;52",Data!$I:$I,"&lt;=104"),
""))))</f>
        <v/>
      </c>
    </row>
    <row r="161" spans="1:16" x14ac:dyDescent="0.35">
      <c r="A161" s="8" t="str">
        <f>IFERROR(_xlfn.RANK.EQ(F161,$F$3:$F$150,0)+COUNTIF($F$3:F161,F161)-1,"")</f>
        <v/>
      </c>
      <c r="B161" s="8" t="str">
        <f>IFERROR(_xlfn.RANK.EQ(I161,$I$3:$I$150,0)+COUNTIF($I$3:I161,I161)-1,"")</f>
        <v/>
      </c>
      <c r="C161" s="8" t="str">
        <f>IFERROR(_xlfn.RANK.EQ(L161,$L$3:$L$150,0)+COUNTIF($L$3:L161,L161)-1,"")</f>
        <v/>
      </c>
      <c r="D161" s="8" t="str">
        <f>IFERROR(_xlfn.RANK.EQ(O161,$O$3:$O$150,0)+COUNTIF($O$3:O161,O161)-1,"")</f>
        <v/>
      </c>
      <c r="E161" t="str">
        <f xml:space="preserve">
IF('Pivot fields'!$B160="(blank)","",
IF('Sales Value'!$B$6="Customer Name",IF(NOT(OR('Pivot fields'!$B160="(blank)",'Pivot fields'!$B160="")),'Pivot fields'!$B160,""),
IF('Sales Value'!$B$6="Customer location",IF(NOT(OR('Pivot fields'!$D160="(blank)",'Pivot fields'!$D160="")),'Pivot fields'!$D160,""),
IF('Sales Value'!$B$6="Product type",IF(NOT(OR('Pivot fields'!$F160="(blank)",'Pivot fields'!$F160="")),'Pivot fields'!$F160,""),
""))))</f>
        <v/>
      </c>
      <c r="F161" s="35" t="str">
        <f>IF($E161="","",
IF('Sales Value'!$B$6="Customer name",SUMIFS(Data!$H:$H,Data!$B:$B,VAL!$E161,Data!$I:$I,1),
IF('Sales Value'!$B$6="Customer location",SUMIFS(Data!$H:$H,Data!$C:$C,VAL!$E161,Data!$I:$I,1),
IF('Sales Value'!$B$6="Product type",SUMIFS(Data!$H:$H,Data!$F:$F,VAL!$E161,Data!$I:$I,1),
""))))</f>
        <v/>
      </c>
      <c r="G161" s="35" t="str">
        <f>IF($E161="","",
IF('Sales Value'!$B$6="Customer name",SUMIFS(Data!$H:$H,Data!$B:$B,VAL!$E161,Data!$I:$I,53),
IF('Sales Value'!$B$6="Customer location",SUMIFS(Data!$H:$H,Data!$C:$C,VAL!$E161,Data!$I:$I,53),
IF('Sales Value'!$B$6="Product type",SUMIFS(Data!$H:$H,Data!$F:$F,VAL!$E161,Data!$I:$I,53),
""))))</f>
        <v/>
      </c>
      <c r="I161" s="35" t="str">
        <f>IF($E161="","",
IF('Sales Value'!$B$6="Customer name",SUMIFS(Data!$H:$H,Data!$B:$B,VAL!$E161,Data!$I:$I,"&gt;0",Data!$I:$I,"&lt;=4"),
IF('Sales Value'!$B$6="Customer location",SUMIFS(Data!$H:$H,Data!$C:$C,VAL!$E161,Data!$I:$I,"&gt;0",Data!$I:$I,"&lt;=4"),
IF('Sales Value'!$B$6="Product type",SUMIFS(Data!$H:$H,Data!$F:$F,VAL!$E161,Data!$I:$I,"&gt;0",Data!$I:$I,"&lt;=4"),
""))))</f>
        <v/>
      </c>
      <c r="J161" s="35" t="str">
        <f>IF($E161="","",
IF('Sales Value'!$B$6="Customer name",SUMIFS(Data!$H:$H,Data!$B:$B,VAL!$E161,Data!$I:$I,"&gt;52",Data!$I:$I,"&lt;=56"),
IF('Sales Value'!$B$6="Customer location",SUMIFS(Data!$H:$H,Data!$C:$C,VAL!$E161,Data!$I:$I,"&gt;52",Data!$I:$I,"&lt;=56"),
IF('Sales Value'!$B$6="Product type",SUMIFS(Data!$H:$H,Data!$F:$F,VAL!$E161,Data!$I:$I,"&gt;52",Data!$I:$I,"&lt;=56"),
""))))</f>
        <v/>
      </c>
      <c r="L161" s="35" t="str">
        <f>IF($E161="","",
IF('Sales Value'!$B$6="Customer name",SUMIFS(Data!$H:$H,Data!$B:$B,VAL!$E161,Data!$I:$I,"&gt;0",Data!$I:$I,"&lt;=13"),
IF('Sales Value'!$B$6="Customer location",SUMIFS(Data!$H:$H,Data!$C:$C,VAL!$E161,Data!$I:$I,"&gt;0",Data!$I:$I,"&lt;=13"),
IF('Sales Value'!$B$6="Product type",SUMIFS(Data!$H:$H,Data!$F:$F,VAL!$E161,Data!$I:$I,"&gt;0",Data!$I:$I,"&lt;=13"),
""))))</f>
        <v/>
      </c>
      <c r="M161" s="35" t="str">
        <f>IF($E161="","",
IF('Sales Value'!$B$6="Customer name",SUMIFS(Data!$H:$H,Data!$B:$B,VAL!$E161,Data!$I:$I,"&gt;52",Data!$I:$I,"&lt;=65"),
IF('Sales Value'!$B$6="Customer location",SUMIFS(Data!$H:$H,Data!$C:$C,VAL!$E161,Data!$I:$I,"&gt;52",Data!$I:$I,"&lt;=65"),
IF('Sales Value'!$B$6="Product type",SUMIFS(Data!$H:$H,Data!$F:$F,VAL!$E161,Data!$I:$I,"&gt;52",Data!$I:$I,"&lt;=65"),
""))))</f>
        <v/>
      </c>
      <c r="O161" s="35" t="str">
        <f>IF($E161="","",
IF('Sales Value'!$B$6="Customer name",SUMIFS(Data!$H:$H,Data!$B:$B,VAL!$E161,Data!$I:$I,"&gt;0",Data!$I:$I,"&lt;=52"),
IF('Sales Value'!$B$6="Customer location",SUMIFS(Data!$H:$H,Data!$C:$C,VAL!$E161,Data!$I:$I,"&gt;0",Data!$I:$I,"&lt;=52"),
IF('Sales Value'!$B$6="Product type",SUMIFS(Data!$H:$H,Data!$F:$F,VAL!$E161,Data!$I:$I,"&gt;0",Data!$I:$I,"&lt;=52"),
""))))</f>
        <v/>
      </c>
      <c r="P161" s="35" t="str">
        <f>IF($E161="","",
IF('Sales Value'!$B$6="Customer name",SUMIFS(Data!$H:$H,Data!$B:$B,VAL!$E161,Data!$I:$I,"&gt;52",Data!$I:$I,"&lt;=104"),
IF('Sales Value'!$B$6="Customer location",SUMIFS(Data!$H:$H,Data!$C:$C,VAL!$E161,Data!$I:$I,"&gt;52",Data!$I:$I,"&lt;=104"),
IF('Sales Value'!$B$6="Product type",SUMIFS(Data!$H:$H,Data!$F:$F,VAL!$E161,Data!$I:$I,"&gt;52",Data!$I:$I,"&lt;=104"),
""))))</f>
        <v/>
      </c>
    </row>
    <row r="162" spans="1:16" x14ac:dyDescent="0.35">
      <c r="A162" s="8" t="str">
        <f>IFERROR(_xlfn.RANK.EQ(F162,$F$3:$F$150,0)+COUNTIF($F$3:F162,F162)-1,"")</f>
        <v/>
      </c>
      <c r="B162" s="8" t="str">
        <f>IFERROR(_xlfn.RANK.EQ(I162,$I$3:$I$150,0)+COUNTIF($I$3:I162,I162)-1,"")</f>
        <v/>
      </c>
      <c r="C162" s="8" t="str">
        <f>IFERROR(_xlfn.RANK.EQ(L162,$L$3:$L$150,0)+COUNTIF($L$3:L162,L162)-1,"")</f>
        <v/>
      </c>
      <c r="D162" s="8" t="str">
        <f>IFERROR(_xlfn.RANK.EQ(O162,$O$3:$O$150,0)+COUNTIF($O$3:O162,O162)-1,"")</f>
        <v/>
      </c>
      <c r="E162" t="str">
        <f xml:space="preserve">
IF('Pivot fields'!$B161="(blank)","",
IF('Sales Value'!$B$6="Customer Name",IF(NOT(OR('Pivot fields'!$B161="(blank)",'Pivot fields'!$B161="")),'Pivot fields'!$B161,""),
IF('Sales Value'!$B$6="Customer location",IF(NOT(OR('Pivot fields'!$D161="(blank)",'Pivot fields'!$D161="")),'Pivot fields'!$D161,""),
IF('Sales Value'!$B$6="Product type",IF(NOT(OR('Pivot fields'!$F161="(blank)",'Pivot fields'!$F161="")),'Pivot fields'!$F161,""),
""))))</f>
        <v/>
      </c>
      <c r="F162" s="35" t="str">
        <f>IF($E162="","",
IF('Sales Value'!$B$6="Customer name",SUMIFS(Data!$H:$H,Data!$B:$B,VAL!$E162,Data!$I:$I,1),
IF('Sales Value'!$B$6="Customer location",SUMIFS(Data!$H:$H,Data!$C:$C,VAL!$E162,Data!$I:$I,1),
IF('Sales Value'!$B$6="Product type",SUMIFS(Data!$H:$H,Data!$F:$F,VAL!$E162,Data!$I:$I,1),
""))))</f>
        <v/>
      </c>
      <c r="G162" s="35" t="str">
        <f>IF($E162="","",
IF('Sales Value'!$B$6="Customer name",SUMIFS(Data!$H:$H,Data!$B:$B,VAL!$E162,Data!$I:$I,53),
IF('Sales Value'!$B$6="Customer location",SUMIFS(Data!$H:$H,Data!$C:$C,VAL!$E162,Data!$I:$I,53),
IF('Sales Value'!$B$6="Product type",SUMIFS(Data!$H:$H,Data!$F:$F,VAL!$E162,Data!$I:$I,53),
""))))</f>
        <v/>
      </c>
      <c r="I162" s="35" t="str">
        <f>IF($E162="","",
IF('Sales Value'!$B$6="Customer name",SUMIFS(Data!$H:$H,Data!$B:$B,VAL!$E162,Data!$I:$I,"&gt;0",Data!$I:$I,"&lt;=4"),
IF('Sales Value'!$B$6="Customer location",SUMIFS(Data!$H:$H,Data!$C:$C,VAL!$E162,Data!$I:$I,"&gt;0",Data!$I:$I,"&lt;=4"),
IF('Sales Value'!$B$6="Product type",SUMIFS(Data!$H:$H,Data!$F:$F,VAL!$E162,Data!$I:$I,"&gt;0",Data!$I:$I,"&lt;=4"),
""))))</f>
        <v/>
      </c>
      <c r="J162" s="35" t="str">
        <f>IF($E162="","",
IF('Sales Value'!$B$6="Customer name",SUMIFS(Data!$H:$H,Data!$B:$B,VAL!$E162,Data!$I:$I,"&gt;52",Data!$I:$I,"&lt;=56"),
IF('Sales Value'!$B$6="Customer location",SUMIFS(Data!$H:$H,Data!$C:$C,VAL!$E162,Data!$I:$I,"&gt;52",Data!$I:$I,"&lt;=56"),
IF('Sales Value'!$B$6="Product type",SUMIFS(Data!$H:$H,Data!$F:$F,VAL!$E162,Data!$I:$I,"&gt;52",Data!$I:$I,"&lt;=56"),
""))))</f>
        <v/>
      </c>
      <c r="L162" s="35" t="str">
        <f>IF($E162="","",
IF('Sales Value'!$B$6="Customer name",SUMIFS(Data!$H:$H,Data!$B:$B,VAL!$E162,Data!$I:$I,"&gt;0",Data!$I:$I,"&lt;=13"),
IF('Sales Value'!$B$6="Customer location",SUMIFS(Data!$H:$H,Data!$C:$C,VAL!$E162,Data!$I:$I,"&gt;0",Data!$I:$I,"&lt;=13"),
IF('Sales Value'!$B$6="Product type",SUMIFS(Data!$H:$H,Data!$F:$F,VAL!$E162,Data!$I:$I,"&gt;0",Data!$I:$I,"&lt;=13"),
""))))</f>
        <v/>
      </c>
      <c r="M162" s="35" t="str">
        <f>IF($E162="","",
IF('Sales Value'!$B$6="Customer name",SUMIFS(Data!$H:$H,Data!$B:$B,VAL!$E162,Data!$I:$I,"&gt;52",Data!$I:$I,"&lt;=65"),
IF('Sales Value'!$B$6="Customer location",SUMIFS(Data!$H:$H,Data!$C:$C,VAL!$E162,Data!$I:$I,"&gt;52",Data!$I:$I,"&lt;=65"),
IF('Sales Value'!$B$6="Product type",SUMIFS(Data!$H:$H,Data!$F:$F,VAL!$E162,Data!$I:$I,"&gt;52",Data!$I:$I,"&lt;=65"),
""))))</f>
        <v/>
      </c>
      <c r="O162" s="35" t="str">
        <f>IF($E162="","",
IF('Sales Value'!$B$6="Customer name",SUMIFS(Data!$H:$H,Data!$B:$B,VAL!$E162,Data!$I:$I,"&gt;0",Data!$I:$I,"&lt;=52"),
IF('Sales Value'!$B$6="Customer location",SUMIFS(Data!$H:$H,Data!$C:$C,VAL!$E162,Data!$I:$I,"&gt;0",Data!$I:$I,"&lt;=52"),
IF('Sales Value'!$B$6="Product type",SUMIFS(Data!$H:$H,Data!$F:$F,VAL!$E162,Data!$I:$I,"&gt;0",Data!$I:$I,"&lt;=52"),
""))))</f>
        <v/>
      </c>
      <c r="P162" s="35" t="str">
        <f>IF($E162="","",
IF('Sales Value'!$B$6="Customer name",SUMIFS(Data!$H:$H,Data!$B:$B,VAL!$E162,Data!$I:$I,"&gt;52",Data!$I:$I,"&lt;=104"),
IF('Sales Value'!$B$6="Customer location",SUMIFS(Data!$H:$H,Data!$C:$C,VAL!$E162,Data!$I:$I,"&gt;52",Data!$I:$I,"&lt;=104"),
IF('Sales Value'!$B$6="Product type",SUMIFS(Data!$H:$H,Data!$F:$F,VAL!$E162,Data!$I:$I,"&gt;52",Data!$I:$I,"&lt;=104"),
""))))</f>
        <v/>
      </c>
    </row>
    <row r="163" spans="1:16" x14ac:dyDescent="0.35">
      <c r="A163" s="8" t="str">
        <f>IFERROR(_xlfn.RANK.EQ(F163,$F$3:$F$150,0)+COUNTIF($F$3:F163,F163)-1,"")</f>
        <v/>
      </c>
      <c r="B163" s="8" t="str">
        <f>IFERROR(_xlfn.RANK.EQ(I163,$I$3:$I$150,0)+COUNTIF($I$3:I163,I163)-1,"")</f>
        <v/>
      </c>
      <c r="C163" s="8" t="str">
        <f>IFERROR(_xlfn.RANK.EQ(L163,$L$3:$L$150,0)+COUNTIF($L$3:L163,L163)-1,"")</f>
        <v/>
      </c>
      <c r="D163" s="8" t="str">
        <f>IFERROR(_xlfn.RANK.EQ(O163,$O$3:$O$150,0)+COUNTIF($O$3:O163,O163)-1,"")</f>
        <v/>
      </c>
      <c r="E163" t="str">
        <f xml:space="preserve">
IF('Pivot fields'!$B162="(blank)","",
IF('Sales Value'!$B$6="Customer Name",IF(NOT(OR('Pivot fields'!$B162="(blank)",'Pivot fields'!$B162="")),'Pivot fields'!$B162,""),
IF('Sales Value'!$B$6="Customer location",IF(NOT(OR('Pivot fields'!$D162="(blank)",'Pivot fields'!$D162="")),'Pivot fields'!$D162,""),
IF('Sales Value'!$B$6="Product type",IF(NOT(OR('Pivot fields'!$F162="(blank)",'Pivot fields'!$F162="")),'Pivot fields'!$F162,""),
""))))</f>
        <v/>
      </c>
      <c r="F163" s="35" t="str">
        <f>IF($E163="","",
IF('Sales Value'!$B$6="Customer name",SUMIFS(Data!$H:$H,Data!$B:$B,VAL!$E163,Data!$I:$I,1),
IF('Sales Value'!$B$6="Customer location",SUMIFS(Data!$H:$H,Data!$C:$C,VAL!$E163,Data!$I:$I,1),
IF('Sales Value'!$B$6="Product type",SUMIFS(Data!$H:$H,Data!$F:$F,VAL!$E163,Data!$I:$I,1),
""))))</f>
        <v/>
      </c>
      <c r="G163" s="35" t="str">
        <f>IF($E163="","",
IF('Sales Value'!$B$6="Customer name",SUMIFS(Data!$H:$H,Data!$B:$B,VAL!$E163,Data!$I:$I,53),
IF('Sales Value'!$B$6="Customer location",SUMIFS(Data!$H:$H,Data!$C:$C,VAL!$E163,Data!$I:$I,53),
IF('Sales Value'!$B$6="Product type",SUMIFS(Data!$H:$H,Data!$F:$F,VAL!$E163,Data!$I:$I,53),
""))))</f>
        <v/>
      </c>
      <c r="I163" s="35" t="str">
        <f>IF($E163="","",
IF('Sales Value'!$B$6="Customer name",SUMIFS(Data!$H:$H,Data!$B:$B,VAL!$E163,Data!$I:$I,"&gt;0",Data!$I:$I,"&lt;=4"),
IF('Sales Value'!$B$6="Customer location",SUMIFS(Data!$H:$H,Data!$C:$C,VAL!$E163,Data!$I:$I,"&gt;0",Data!$I:$I,"&lt;=4"),
IF('Sales Value'!$B$6="Product type",SUMIFS(Data!$H:$H,Data!$F:$F,VAL!$E163,Data!$I:$I,"&gt;0",Data!$I:$I,"&lt;=4"),
""))))</f>
        <v/>
      </c>
      <c r="J163" s="35" t="str">
        <f>IF($E163="","",
IF('Sales Value'!$B$6="Customer name",SUMIFS(Data!$H:$H,Data!$B:$B,VAL!$E163,Data!$I:$I,"&gt;52",Data!$I:$I,"&lt;=56"),
IF('Sales Value'!$B$6="Customer location",SUMIFS(Data!$H:$H,Data!$C:$C,VAL!$E163,Data!$I:$I,"&gt;52",Data!$I:$I,"&lt;=56"),
IF('Sales Value'!$B$6="Product type",SUMIFS(Data!$H:$H,Data!$F:$F,VAL!$E163,Data!$I:$I,"&gt;52",Data!$I:$I,"&lt;=56"),
""))))</f>
        <v/>
      </c>
      <c r="L163" s="35" t="str">
        <f>IF($E163="","",
IF('Sales Value'!$B$6="Customer name",SUMIFS(Data!$H:$H,Data!$B:$B,VAL!$E163,Data!$I:$I,"&gt;0",Data!$I:$I,"&lt;=13"),
IF('Sales Value'!$B$6="Customer location",SUMIFS(Data!$H:$H,Data!$C:$C,VAL!$E163,Data!$I:$I,"&gt;0",Data!$I:$I,"&lt;=13"),
IF('Sales Value'!$B$6="Product type",SUMIFS(Data!$H:$H,Data!$F:$F,VAL!$E163,Data!$I:$I,"&gt;0",Data!$I:$I,"&lt;=13"),
""))))</f>
        <v/>
      </c>
      <c r="M163" s="35" t="str">
        <f>IF($E163="","",
IF('Sales Value'!$B$6="Customer name",SUMIFS(Data!$H:$H,Data!$B:$B,VAL!$E163,Data!$I:$I,"&gt;52",Data!$I:$I,"&lt;=65"),
IF('Sales Value'!$B$6="Customer location",SUMIFS(Data!$H:$H,Data!$C:$C,VAL!$E163,Data!$I:$I,"&gt;52",Data!$I:$I,"&lt;=65"),
IF('Sales Value'!$B$6="Product type",SUMIFS(Data!$H:$H,Data!$F:$F,VAL!$E163,Data!$I:$I,"&gt;52",Data!$I:$I,"&lt;=65"),
""))))</f>
        <v/>
      </c>
      <c r="O163" s="35" t="str">
        <f>IF($E163="","",
IF('Sales Value'!$B$6="Customer name",SUMIFS(Data!$H:$H,Data!$B:$B,VAL!$E163,Data!$I:$I,"&gt;0",Data!$I:$I,"&lt;=52"),
IF('Sales Value'!$B$6="Customer location",SUMIFS(Data!$H:$H,Data!$C:$C,VAL!$E163,Data!$I:$I,"&gt;0",Data!$I:$I,"&lt;=52"),
IF('Sales Value'!$B$6="Product type",SUMIFS(Data!$H:$H,Data!$F:$F,VAL!$E163,Data!$I:$I,"&gt;0",Data!$I:$I,"&lt;=52"),
""))))</f>
        <v/>
      </c>
      <c r="P163" s="35" t="str">
        <f>IF($E163="","",
IF('Sales Value'!$B$6="Customer name",SUMIFS(Data!$H:$H,Data!$B:$B,VAL!$E163,Data!$I:$I,"&gt;52",Data!$I:$I,"&lt;=104"),
IF('Sales Value'!$B$6="Customer location",SUMIFS(Data!$H:$H,Data!$C:$C,VAL!$E163,Data!$I:$I,"&gt;52",Data!$I:$I,"&lt;=104"),
IF('Sales Value'!$B$6="Product type",SUMIFS(Data!$H:$H,Data!$F:$F,VAL!$E163,Data!$I:$I,"&gt;52",Data!$I:$I,"&lt;=104"),
""))))</f>
        <v/>
      </c>
    </row>
    <row r="164" spans="1:16" x14ac:dyDescent="0.35">
      <c r="A164" s="8" t="str">
        <f>IFERROR(_xlfn.RANK.EQ(F164,$F$3:$F$150,0)+COUNTIF($F$3:F164,F164)-1,"")</f>
        <v/>
      </c>
      <c r="B164" s="8" t="str">
        <f>IFERROR(_xlfn.RANK.EQ(I164,$I$3:$I$150,0)+COUNTIF($I$3:I164,I164)-1,"")</f>
        <v/>
      </c>
      <c r="C164" s="8" t="str">
        <f>IFERROR(_xlfn.RANK.EQ(L164,$L$3:$L$150,0)+COUNTIF($L$3:L164,L164)-1,"")</f>
        <v/>
      </c>
      <c r="D164" s="8" t="str">
        <f>IFERROR(_xlfn.RANK.EQ(O164,$O$3:$O$150,0)+COUNTIF($O$3:O164,O164)-1,"")</f>
        <v/>
      </c>
      <c r="E164" t="str">
        <f xml:space="preserve">
IF('Pivot fields'!$B163="(blank)","",
IF('Sales Value'!$B$6="Customer Name",IF(NOT(OR('Pivot fields'!$B163="(blank)",'Pivot fields'!$B163="")),'Pivot fields'!$B163,""),
IF('Sales Value'!$B$6="Customer location",IF(NOT(OR('Pivot fields'!$D163="(blank)",'Pivot fields'!$D163="")),'Pivot fields'!$D163,""),
IF('Sales Value'!$B$6="Product type",IF(NOT(OR('Pivot fields'!$F163="(blank)",'Pivot fields'!$F163="")),'Pivot fields'!$F163,""),
""))))</f>
        <v/>
      </c>
      <c r="F164" s="35" t="str">
        <f>IF($E164="","",
IF('Sales Value'!$B$6="Customer name",SUMIFS(Data!$H:$H,Data!$B:$B,VAL!$E164,Data!$I:$I,1),
IF('Sales Value'!$B$6="Customer location",SUMIFS(Data!$H:$H,Data!$C:$C,VAL!$E164,Data!$I:$I,1),
IF('Sales Value'!$B$6="Product type",SUMIFS(Data!$H:$H,Data!$F:$F,VAL!$E164,Data!$I:$I,1),
""))))</f>
        <v/>
      </c>
      <c r="G164" s="35" t="str">
        <f>IF($E164="","",
IF('Sales Value'!$B$6="Customer name",SUMIFS(Data!$H:$H,Data!$B:$B,VAL!$E164,Data!$I:$I,53),
IF('Sales Value'!$B$6="Customer location",SUMIFS(Data!$H:$H,Data!$C:$C,VAL!$E164,Data!$I:$I,53),
IF('Sales Value'!$B$6="Product type",SUMIFS(Data!$H:$H,Data!$F:$F,VAL!$E164,Data!$I:$I,53),
""))))</f>
        <v/>
      </c>
      <c r="I164" s="35" t="str">
        <f>IF($E164="","",
IF('Sales Value'!$B$6="Customer name",SUMIFS(Data!$H:$H,Data!$B:$B,VAL!$E164,Data!$I:$I,"&gt;0",Data!$I:$I,"&lt;=4"),
IF('Sales Value'!$B$6="Customer location",SUMIFS(Data!$H:$H,Data!$C:$C,VAL!$E164,Data!$I:$I,"&gt;0",Data!$I:$I,"&lt;=4"),
IF('Sales Value'!$B$6="Product type",SUMIFS(Data!$H:$H,Data!$F:$F,VAL!$E164,Data!$I:$I,"&gt;0",Data!$I:$I,"&lt;=4"),
""))))</f>
        <v/>
      </c>
      <c r="J164" s="35" t="str">
        <f>IF($E164="","",
IF('Sales Value'!$B$6="Customer name",SUMIFS(Data!$H:$H,Data!$B:$B,VAL!$E164,Data!$I:$I,"&gt;52",Data!$I:$I,"&lt;=56"),
IF('Sales Value'!$B$6="Customer location",SUMIFS(Data!$H:$H,Data!$C:$C,VAL!$E164,Data!$I:$I,"&gt;52",Data!$I:$I,"&lt;=56"),
IF('Sales Value'!$B$6="Product type",SUMIFS(Data!$H:$H,Data!$F:$F,VAL!$E164,Data!$I:$I,"&gt;52",Data!$I:$I,"&lt;=56"),
""))))</f>
        <v/>
      </c>
      <c r="L164" s="35" t="str">
        <f>IF($E164="","",
IF('Sales Value'!$B$6="Customer name",SUMIFS(Data!$H:$H,Data!$B:$B,VAL!$E164,Data!$I:$I,"&gt;0",Data!$I:$I,"&lt;=13"),
IF('Sales Value'!$B$6="Customer location",SUMIFS(Data!$H:$H,Data!$C:$C,VAL!$E164,Data!$I:$I,"&gt;0",Data!$I:$I,"&lt;=13"),
IF('Sales Value'!$B$6="Product type",SUMIFS(Data!$H:$H,Data!$F:$F,VAL!$E164,Data!$I:$I,"&gt;0",Data!$I:$I,"&lt;=13"),
""))))</f>
        <v/>
      </c>
      <c r="M164" s="35" t="str">
        <f>IF($E164="","",
IF('Sales Value'!$B$6="Customer name",SUMIFS(Data!$H:$H,Data!$B:$B,VAL!$E164,Data!$I:$I,"&gt;52",Data!$I:$I,"&lt;=65"),
IF('Sales Value'!$B$6="Customer location",SUMIFS(Data!$H:$H,Data!$C:$C,VAL!$E164,Data!$I:$I,"&gt;52",Data!$I:$I,"&lt;=65"),
IF('Sales Value'!$B$6="Product type",SUMIFS(Data!$H:$H,Data!$F:$F,VAL!$E164,Data!$I:$I,"&gt;52",Data!$I:$I,"&lt;=65"),
""))))</f>
        <v/>
      </c>
      <c r="O164" s="35" t="str">
        <f>IF($E164="","",
IF('Sales Value'!$B$6="Customer name",SUMIFS(Data!$H:$H,Data!$B:$B,VAL!$E164,Data!$I:$I,"&gt;0",Data!$I:$I,"&lt;=52"),
IF('Sales Value'!$B$6="Customer location",SUMIFS(Data!$H:$H,Data!$C:$C,VAL!$E164,Data!$I:$I,"&gt;0",Data!$I:$I,"&lt;=52"),
IF('Sales Value'!$B$6="Product type",SUMIFS(Data!$H:$H,Data!$F:$F,VAL!$E164,Data!$I:$I,"&gt;0",Data!$I:$I,"&lt;=52"),
""))))</f>
        <v/>
      </c>
      <c r="P164" s="35" t="str">
        <f>IF($E164="","",
IF('Sales Value'!$B$6="Customer name",SUMIFS(Data!$H:$H,Data!$B:$B,VAL!$E164,Data!$I:$I,"&gt;52",Data!$I:$I,"&lt;=104"),
IF('Sales Value'!$B$6="Customer location",SUMIFS(Data!$H:$H,Data!$C:$C,VAL!$E164,Data!$I:$I,"&gt;52",Data!$I:$I,"&lt;=104"),
IF('Sales Value'!$B$6="Product type",SUMIFS(Data!$H:$H,Data!$F:$F,VAL!$E164,Data!$I:$I,"&gt;52",Data!$I:$I,"&lt;=104"),
""))))</f>
        <v/>
      </c>
    </row>
    <row r="165" spans="1:16" x14ac:dyDescent="0.35">
      <c r="A165" s="8" t="str">
        <f>IFERROR(_xlfn.RANK.EQ(F165,$F$3:$F$150,0)+COUNTIF($F$3:F165,F165)-1,"")</f>
        <v/>
      </c>
      <c r="B165" s="8" t="str">
        <f>IFERROR(_xlfn.RANK.EQ(I165,$I$3:$I$150,0)+COUNTIF($I$3:I165,I165)-1,"")</f>
        <v/>
      </c>
      <c r="C165" s="8" t="str">
        <f>IFERROR(_xlfn.RANK.EQ(L165,$L$3:$L$150,0)+COUNTIF($L$3:L165,L165)-1,"")</f>
        <v/>
      </c>
      <c r="D165" s="8" t="str">
        <f>IFERROR(_xlfn.RANK.EQ(O165,$O$3:$O$150,0)+COUNTIF($O$3:O165,O165)-1,"")</f>
        <v/>
      </c>
      <c r="E165" t="str">
        <f xml:space="preserve">
IF('Pivot fields'!$B164="(blank)","",
IF('Sales Value'!$B$6="Customer Name",IF(NOT(OR('Pivot fields'!$B164="(blank)",'Pivot fields'!$B164="")),'Pivot fields'!$B164,""),
IF('Sales Value'!$B$6="Customer location",IF(NOT(OR('Pivot fields'!$D164="(blank)",'Pivot fields'!$D164="")),'Pivot fields'!$D164,""),
IF('Sales Value'!$B$6="Product type",IF(NOT(OR('Pivot fields'!$F164="(blank)",'Pivot fields'!$F164="")),'Pivot fields'!$F164,""),
""))))</f>
        <v/>
      </c>
      <c r="F165" s="35" t="str">
        <f>IF($E165="","",
IF('Sales Value'!$B$6="Customer name",SUMIFS(Data!$H:$H,Data!$B:$B,VAL!$E165,Data!$I:$I,1),
IF('Sales Value'!$B$6="Customer location",SUMIFS(Data!$H:$H,Data!$C:$C,VAL!$E165,Data!$I:$I,1),
IF('Sales Value'!$B$6="Product type",SUMIFS(Data!$H:$H,Data!$F:$F,VAL!$E165,Data!$I:$I,1),
""))))</f>
        <v/>
      </c>
      <c r="G165" s="35" t="str">
        <f>IF($E165="","",
IF('Sales Value'!$B$6="Customer name",SUMIFS(Data!$H:$H,Data!$B:$B,VAL!$E165,Data!$I:$I,53),
IF('Sales Value'!$B$6="Customer location",SUMIFS(Data!$H:$H,Data!$C:$C,VAL!$E165,Data!$I:$I,53),
IF('Sales Value'!$B$6="Product type",SUMIFS(Data!$H:$H,Data!$F:$F,VAL!$E165,Data!$I:$I,53),
""))))</f>
        <v/>
      </c>
      <c r="I165" s="35" t="str">
        <f>IF($E165="","",
IF('Sales Value'!$B$6="Customer name",SUMIFS(Data!$H:$H,Data!$B:$B,VAL!$E165,Data!$I:$I,"&gt;0",Data!$I:$I,"&lt;=4"),
IF('Sales Value'!$B$6="Customer location",SUMIFS(Data!$H:$H,Data!$C:$C,VAL!$E165,Data!$I:$I,"&gt;0",Data!$I:$I,"&lt;=4"),
IF('Sales Value'!$B$6="Product type",SUMIFS(Data!$H:$H,Data!$F:$F,VAL!$E165,Data!$I:$I,"&gt;0",Data!$I:$I,"&lt;=4"),
""))))</f>
        <v/>
      </c>
      <c r="J165" s="35" t="str">
        <f>IF($E165="","",
IF('Sales Value'!$B$6="Customer name",SUMIFS(Data!$H:$H,Data!$B:$B,VAL!$E165,Data!$I:$I,"&gt;52",Data!$I:$I,"&lt;=56"),
IF('Sales Value'!$B$6="Customer location",SUMIFS(Data!$H:$H,Data!$C:$C,VAL!$E165,Data!$I:$I,"&gt;52",Data!$I:$I,"&lt;=56"),
IF('Sales Value'!$B$6="Product type",SUMIFS(Data!$H:$H,Data!$F:$F,VAL!$E165,Data!$I:$I,"&gt;52",Data!$I:$I,"&lt;=56"),
""))))</f>
        <v/>
      </c>
      <c r="L165" s="35" t="str">
        <f>IF($E165="","",
IF('Sales Value'!$B$6="Customer name",SUMIFS(Data!$H:$H,Data!$B:$B,VAL!$E165,Data!$I:$I,"&gt;0",Data!$I:$I,"&lt;=13"),
IF('Sales Value'!$B$6="Customer location",SUMIFS(Data!$H:$H,Data!$C:$C,VAL!$E165,Data!$I:$I,"&gt;0",Data!$I:$I,"&lt;=13"),
IF('Sales Value'!$B$6="Product type",SUMIFS(Data!$H:$H,Data!$F:$F,VAL!$E165,Data!$I:$I,"&gt;0",Data!$I:$I,"&lt;=13"),
""))))</f>
        <v/>
      </c>
      <c r="M165" s="35" t="str">
        <f>IF($E165="","",
IF('Sales Value'!$B$6="Customer name",SUMIFS(Data!$H:$H,Data!$B:$B,VAL!$E165,Data!$I:$I,"&gt;52",Data!$I:$I,"&lt;=65"),
IF('Sales Value'!$B$6="Customer location",SUMIFS(Data!$H:$H,Data!$C:$C,VAL!$E165,Data!$I:$I,"&gt;52",Data!$I:$I,"&lt;=65"),
IF('Sales Value'!$B$6="Product type",SUMIFS(Data!$H:$H,Data!$F:$F,VAL!$E165,Data!$I:$I,"&gt;52",Data!$I:$I,"&lt;=65"),
""))))</f>
        <v/>
      </c>
      <c r="O165" s="35" t="str">
        <f>IF($E165="","",
IF('Sales Value'!$B$6="Customer name",SUMIFS(Data!$H:$H,Data!$B:$B,VAL!$E165,Data!$I:$I,"&gt;0",Data!$I:$I,"&lt;=52"),
IF('Sales Value'!$B$6="Customer location",SUMIFS(Data!$H:$H,Data!$C:$C,VAL!$E165,Data!$I:$I,"&gt;0",Data!$I:$I,"&lt;=52"),
IF('Sales Value'!$B$6="Product type",SUMIFS(Data!$H:$H,Data!$F:$F,VAL!$E165,Data!$I:$I,"&gt;0",Data!$I:$I,"&lt;=52"),
""))))</f>
        <v/>
      </c>
      <c r="P165" s="35" t="str">
        <f>IF($E165="","",
IF('Sales Value'!$B$6="Customer name",SUMIFS(Data!$H:$H,Data!$B:$B,VAL!$E165,Data!$I:$I,"&gt;52",Data!$I:$I,"&lt;=104"),
IF('Sales Value'!$B$6="Customer location",SUMIFS(Data!$H:$H,Data!$C:$C,VAL!$E165,Data!$I:$I,"&gt;52",Data!$I:$I,"&lt;=104"),
IF('Sales Value'!$B$6="Product type",SUMIFS(Data!$H:$H,Data!$F:$F,VAL!$E165,Data!$I:$I,"&gt;52",Data!$I:$I,"&lt;=104"),
""))))</f>
        <v/>
      </c>
    </row>
    <row r="166" spans="1:16" x14ac:dyDescent="0.35">
      <c r="A166" s="8" t="str">
        <f>IFERROR(_xlfn.RANK.EQ(F166,$F$3:$F$150,0)+COUNTIF($F$3:F166,F166)-1,"")</f>
        <v/>
      </c>
      <c r="B166" s="8" t="str">
        <f>IFERROR(_xlfn.RANK.EQ(I166,$I$3:$I$150,0)+COUNTIF($I$3:I166,I166)-1,"")</f>
        <v/>
      </c>
      <c r="C166" s="8" t="str">
        <f>IFERROR(_xlfn.RANK.EQ(L166,$L$3:$L$150,0)+COUNTIF($L$3:L166,L166)-1,"")</f>
        <v/>
      </c>
      <c r="D166" s="8" t="str">
        <f>IFERROR(_xlfn.RANK.EQ(O166,$O$3:$O$150,0)+COUNTIF($O$3:O166,O166)-1,"")</f>
        <v/>
      </c>
      <c r="E166" t="str">
        <f xml:space="preserve">
IF('Pivot fields'!$B165="(blank)","",
IF('Sales Value'!$B$6="Customer Name",IF(NOT(OR('Pivot fields'!$B165="(blank)",'Pivot fields'!$B165="")),'Pivot fields'!$B165,""),
IF('Sales Value'!$B$6="Customer location",IF(NOT(OR('Pivot fields'!$D165="(blank)",'Pivot fields'!$D165="")),'Pivot fields'!$D165,""),
IF('Sales Value'!$B$6="Product type",IF(NOT(OR('Pivot fields'!$F165="(blank)",'Pivot fields'!$F165="")),'Pivot fields'!$F165,""),
""))))</f>
        <v/>
      </c>
      <c r="F166" s="35" t="str">
        <f>IF($E166="","",
IF('Sales Value'!$B$6="Customer name",SUMIFS(Data!$H:$H,Data!$B:$B,VAL!$E166,Data!$I:$I,1),
IF('Sales Value'!$B$6="Customer location",SUMIFS(Data!$H:$H,Data!$C:$C,VAL!$E166,Data!$I:$I,1),
IF('Sales Value'!$B$6="Product type",SUMIFS(Data!$H:$H,Data!$F:$F,VAL!$E166,Data!$I:$I,1),
""))))</f>
        <v/>
      </c>
      <c r="G166" s="35" t="str">
        <f>IF($E166="","",
IF('Sales Value'!$B$6="Customer name",SUMIFS(Data!$H:$H,Data!$B:$B,VAL!$E166,Data!$I:$I,53),
IF('Sales Value'!$B$6="Customer location",SUMIFS(Data!$H:$H,Data!$C:$C,VAL!$E166,Data!$I:$I,53),
IF('Sales Value'!$B$6="Product type",SUMIFS(Data!$H:$H,Data!$F:$F,VAL!$E166,Data!$I:$I,53),
""))))</f>
        <v/>
      </c>
      <c r="I166" s="35" t="str">
        <f>IF($E166="","",
IF('Sales Value'!$B$6="Customer name",SUMIFS(Data!$H:$H,Data!$B:$B,VAL!$E166,Data!$I:$I,"&gt;0",Data!$I:$I,"&lt;=4"),
IF('Sales Value'!$B$6="Customer location",SUMIFS(Data!$H:$H,Data!$C:$C,VAL!$E166,Data!$I:$I,"&gt;0",Data!$I:$I,"&lt;=4"),
IF('Sales Value'!$B$6="Product type",SUMIFS(Data!$H:$H,Data!$F:$F,VAL!$E166,Data!$I:$I,"&gt;0",Data!$I:$I,"&lt;=4"),
""))))</f>
        <v/>
      </c>
      <c r="J166" s="35" t="str">
        <f>IF($E166="","",
IF('Sales Value'!$B$6="Customer name",SUMIFS(Data!$H:$H,Data!$B:$B,VAL!$E166,Data!$I:$I,"&gt;52",Data!$I:$I,"&lt;=56"),
IF('Sales Value'!$B$6="Customer location",SUMIFS(Data!$H:$H,Data!$C:$C,VAL!$E166,Data!$I:$I,"&gt;52",Data!$I:$I,"&lt;=56"),
IF('Sales Value'!$B$6="Product type",SUMIFS(Data!$H:$H,Data!$F:$F,VAL!$E166,Data!$I:$I,"&gt;52",Data!$I:$I,"&lt;=56"),
""))))</f>
        <v/>
      </c>
      <c r="L166" s="35" t="str">
        <f>IF($E166="","",
IF('Sales Value'!$B$6="Customer name",SUMIFS(Data!$H:$H,Data!$B:$B,VAL!$E166,Data!$I:$I,"&gt;0",Data!$I:$I,"&lt;=13"),
IF('Sales Value'!$B$6="Customer location",SUMIFS(Data!$H:$H,Data!$C:$C,VAL!$E166,Data!$I:$I,"&gt;0",Data!$I:$I,"&lt;=13"),
IF('Sales Value'!$B$6="Product type",SUMIFS(Data!$H:$H,Data!$F:$F,VAL!$E166,Data!$I:$I,"&gt;0",Data!$I:$I,"&lt;=13"),
""))))</f>
        <v/>
      </c>
      <c r="M166" s="35" t="str">
        <f>IF($E166="","",
IF('Sales Value'!$B$6="Customer name",SUMIFS(Data!$H:$H,Data!$B:$B,VAL!$E166,Data!$I:$I,"&gt;52",Data!$I:$I,"&lt;=65"),
IF('Sales Value'!$B$6="Customer location",SUMIFS(Data!$H:$H,Data!$C:$C,VAL!$E166,Data!$I:$I,"&gt;52",Data!$I:$I,"&lt;=65"),
IF('Sales Value'!$B$6="Product type",SUMIFS(Data!$H:$H,Data!$F:$F,VAL!$E166,Data!$I:$I,"&gt;52",Data!$I:$I,"&lt;=65"),
""))))</f>
        <v/>
      </c>
      <c r="O166" s="35" t="str">
        <f>IF($E166="","",
IF('Sales Value'!$B$6="Customer name",SUMIFS(Data!$H:$H,Data!$B:$B,VAL!$E166,Data!$I:$I,"&gt;0",Data!$I:$I,"&lt;=52"),
IF('Sales Value'!$B$6="Customer location",SUMIFS(Data!$H:$H,Data!$C:$C,VAL!$E166,Data!$I:$I,"&gt;0",Data!$I:$I,"&lt;=52"),
IF('Sales Value'!$B$6="Product type",SUMIFS(Data!$H:$H,Data!$F:$F,VAL!$E166,Data!$I:$I,"&gt;0",Data!$I:$I,"&lt;=52"),
""))))</f>
        <v/>
      </c>
      <c r="P166" s="35" t="str">
        <f>IF($E166="","",
IF('Sales Value'!$B$6="Customer name",SUMIFS(Data!$H:$H,Data!$B:$B,VAL!$E166,Data!$I:$I,"&gt;52",Data!$I:$I,"&lt;=104"),
IF('Sales Value'!$B$6="Customer location",SUMIFS(Data!$H:$H,Data!$C:$C,VAL!$E166,Data!$I:$I,"&gt;52",Data!$I:$I,"&lt;=104"),
IF('Sales Value'!$B$6="Product type",SUMIFS(Data!$H:$H,Data!$F:$F,VAL!$E166,Data!$I:$I,"&gt;52",Data!$I:$I,"&lt;=104"),
""))))</f>
        <v/>
      </c>
    </row>
    <row r="167" spans="1:16" x14ac:dyDescent="0.35">
      <c r="A167" s="8" t="str">
        <f>IFERROR(_xlfn.RANK.EQ(F167,$F$3:$F$150,0)+COUNTIF($F$3:F167,F167)-1,"")</f>
        <v/>
      </c>
      <c r="B167" s="8" t="str">
        <f>IFERROR(_xlfn.RANK.EQ(I167,$I$3:$I$150,0)+COUNTIF($I$3:I167,I167)-1,"")</f>
        <v/>
      </c>
      <c r="C167" s="8" t="str">
        <f>IFERROR(_xlfn.RANK.EQ(L167,$L$3:$L$150,0)+COUNTIF($L$3:L167,L167)-1,"")</f>
        <v/>
      </c>
      <c r="D167" s="8" t="str">
        <f>IFERROR(_xlfn.RANK.EQ(O167,$O$3:$O$150,0)+COUNTIF($O$3:O167,O167)-1,"")</f>
        <v/>
      </c>
      <c r="E167" t="str">
        <f xml:space="preserve">
IF('Pivot fields'!$B166="(blank)","",
IF('Sales Value'!$B$6="Customer Name",IF(NOT(OR('Pivot fields'!$B166="(blank)",'Pivot fields'!$B166="")),'Pivot fields'!$B166,""),
IF('Sales Value'!$B$6="Customer location",IF(NOT(OR('Pivot fields'!$D166="(blank)",'Pivot fields'!$D166="")),'Pivot fields'!$D166,""),
IF('Sales Value'!$B$6="Product type",IF(NOT(OR('Pivot fields'!$F166="(blank)",'Pivot fields'!$F166="")),'Pivot fields'!$F166,""),
""))))</f>
        <v/>
      </c>
      <c r="F167" s="35" t="str">
        <f>IF($E167="","",
IF('Sales Value'!$B$6="Customer name",SUMIFS(Data!$H:$H,Data!$B:$B,VAL!$E167,Data!$I:$I,1),
IF('Sales Value'!$B$6="Customer location",SUMIFS(Data!$H:$H,Data!$C:$C,VAL!$E167,Data!$I:$I,1),
IF('Sales Value'!$B$6="Product type",SUMIFS(Data!$H:$H,Data!$F:$F,VAL!$E167,Data!$I:$I,1),
""))))</f>
        <v/>
      </c>
      <c r="G167" s="35" t="str">
        <f>IF($E167="","",
IF('Sales Value'!$B$6="Customer name",SUMIFS(Data!$H:$H,Data!$B:$B,VAL!$E167,Data!$I:$I,53),
IF('Sales Value'!$B$6="Customer location",SUMIFS(Data!$H:$H,Data!$C:$C,VAL!$E167,Data!$I:$I,53),
IF('Sales Value'!$B$6="Product type",SUMIFS(Data!$H:$H,Data!$F:$F,VAL!$E167,Data!$I:$I,53),
""))))</f>
        <v/>
      </c>
      <c r="I167" s="35" t="str">
        <f>IF($E167="","",
IF('Sales Value'!$B$6="Customer name",SUMIFS(Data!$H:$H,Data!$B:$B,VAL!$E167,Data!$I:$I,"&gt;0",Data!$I:$I,"&lt;=4"),
IF('Sales Value'!$B$6="Customer location",SUMIFS(Data!$H:$H,Data!$C:$C,VAL!$E167,Data!$I:$I,"&gt;0",Data!$I:$I,"&lt;=4"),
IF('Sales Value'!$B$6="Product type",SUMIFS(Data!$H:$H,Data!$F:$F,VAL!$E167,Data!$I:$I,"&gt;0",Data!$I:$I,"&lt;=4"),
""))))</f>
        <v/>
      </c>
      <c r="J167" s="35" t="str">
        <f>IF($E167="","",
IF('Sales Value'!$B$6="Customer name",SUMIFS(Data!$H:$H,Data!$B:$B,VAL!$E167,Data!$I:$I,"&gt;52",Data!$I:$I,"&lt;=56"),
IF('Sales Value'!$B$6="Customer location",SUMIFS(Data!$H:$H,Data!$C:$C,VAL!$E167,Data!$I:$I,"&gt;52",Data!$I:$I,"&lt;=56"),
IF('Sales Value'!$B$6="Product type",SUMIFS(Data!$H:$H,Data!$F:$F,VAL!$E167,Data!$I:$I,"&gt;52",Data!$I:$I,"&lt;=56"),
""))))</f>
        <v/>
      </c>
      <c r="L167" s="35" t="str">
        <f>IF($E167="","",
IF('Sales Value'!$B$6="Customer name",SUMIFS(Data!$H:$H,Data!$B:$B,VAL!$E167,Data!$I:$I,"&gt;0",Data!$I:$I,"&lt;=13"),
IF('Sales Value'!$B$6="Customer location",SUMIFS(Data!$H:$H,Data!$C:$C,VAL!$E167,Data!$I:$I,"&gt;0",Data!$I:$I,"&lt;=13"),
IF('Sales Value'!$B$6="Product type",SUMIFS(Data!$H:$H,Data!$F:$F,VAL!$E167,Data!$I:$I,"&gt;0",Data!$I:$I,"&lt;=13"),
""))))</f>
        <v/>
      </c>
      <c r="M167" s="35" t="str">
        <f>IF($E167="","",
IF('Sales Value'!$B$6="Customer name",SUMIFS(Data!$H:$H,Data!$B:$B,VAL!$E167,Data!$I:$I,"&gt;52",Data!$I:$I,"&lt;=65"),
IF('Sales Value'!$B$6="Customer location",SUMIFS(Data!$H:$H,Data!$C:$C,VAL!$E167,Data!$I:$I,"&gt;52",Data!$I:$I,"&lt;=65"),
IF('Sales Value'!$B$6="Product type",SUMIFS(Data!$H:$H,Data!$F:$F,VAL!$E167,Data!$I:$I,"&gt;52",Data!$I:$I,"&lt;=65"),
""))))</f>
        <v/>
      </c>
      <c r="O167" s="35" t="str">
        <f>IF($E167="","",
IF('Sales Value'!$B$6="Customer name",SUMIFS(Data!$H:$H,Data!$B:$B,VAL!$E167,Data!$I:$I,"&gt;0",Data!$I:$I,"&lt;=52"),
IF('Sales Value'!$B$6="Customer location",SUMIFS(Data!$H:$H,Data!$C:$C,VAL!$E167,Data!$I:$I,"&gt;0",Data!$I:$I,"&lt;=52"),
IF('Sales Value'!$B$6="Product type",SUMIFS(Data!$H:$H,Data!$F:$F,VAL!$E167,Data!$I:$I,"&gt;0",Data!$I:$I,"&lt;=52"),
""))))</f>
        <v/>
      </c>
      <c r="P167" s="35" t="str">
        <f>IF($E167="","",
IF('Sales Value'!$B$6="Customer name",SUMIFS(Data!$H:$H,Data!$B:$B,VAL!$E167,Data!$I:$I,"&gt;52",Data!$I:$I,"&lt;=104"),
IF('Sales Value'!$B$6="Customer location",SUMIFS(Data!$H:$H,Data!$C:$C,VAL!$E167,Data!$I:$I,"&gt;52",Data!$I:$I,"&lt;=104"),
IF('Sales Value'!$B$6="Product type",SUMIFS(Data!$H:$H,Data!$F:$F,VAL!$E167,Data!$I:$I,"&gt;52",Data!$I:$I,"&lt;=104"),
""))))</f>
        <v/>
      </c>
    </row>
    <row r="168" spans="1:16" x14ac:dyDescent="0.35">
      <c r="A168" s="8" t="str">
        <f>IFERROR(_xlfn.RANK.EQ(F168,$F$3:$F$150,0)+COUNTIF($F$3:F168,F168)-1,"")</f>
        <v/>
      </c>
      <c r="B168" s="8" t="str">
        <f>IFERROR(_xlfn.RANK.EQ(I168,$I$3:$I$150,0)+COUNTIF($I$3:I168,I168)-1,"")</f>
        <v/>
      </c>
      <c r="C168" s="8" t="str">
        <f>IFERROR(_xlfn.RANK.EQ(L168,$L$3:$L$150,0)+COUNTIF($L$3:L168,L168)-1,"")</f>
        <v/>
      </c>
      <c r="D168" s="8" t="str">
        <f>IFERROR(_xlfn.RANK.EQ(O168,$O$3:$O$150,0)+COUNTIF($O$3:O168,O168)-1,"")</f>
        <v/>
      </c>
      <c r="E168" t="str">
        <f xml:space="preserve">
IF('Pivot fields'!$B167="(blank)","",
IF('Sales Value'!$B$6="Customer Name",IF(NOT(OR('Pivot fields'!$B167="(blank)",'Pivot fields'!$B167="")),'Pivot fields'!$B167,""),
IF('Sales Value'!$B$6="Customer location",IF(NOT(OR('Pivot fields'!$D167="(blank)",'Pivot fields'!$D167="")),'Pivot fields'!$D167,""),
IF('Sales Value'!$B$6="Product type",IF(NOT(OR('Pivot fields'!$F167="(blank)",'Pivot fields'!$F167="")),'Pivot fields'!$F167,""),
""))))</f>
        <v/>
      </c>
      <c r="F168" s="35" t="str">
        <f>IF($E168="","",
IF('Sales Value'!$B$6="Customer name",SUMIFS(Data!$H:$H,Data!$B:$B,VAL!$E168,Data!$I:$I,1),
IF('Sales Value'!$B$6="Customer location",SUMIFS(Data!$H:$H,Data!$C:$C,VAL!$E168,Data!$I:$I,1),
IF('Sales Value'!$B$6="Product type",SUMIFS(Data!$H:$H,Data!$F:$F,VAL!$E168,Data!$I:$I,1),
""))))</f>
        <v/>
      </c>
      <c r="G168" s="35" t="str">
        <f>IF($E168="","",
IF('Sales Value'!$B$6="Customer name",SUMIFS(Data!$H:$H,Data!$B:$B,VAL!$E168,Data!$I:$I,53),
IF('Sales Value'!$B$6="Customer location",SUMIFS(Data!$H:$H,Data!$C:$C,VAL!$E168,Data!$I:$I,53),
IF('Sales Value'!$B$6="Product type",SUMIFS(Data!$H:$H,Data!$F:$F,VAL!$E168,Data!$I:$I,53),
""))))</f>
        <v/>
      </c>
      <c r="I168" s="35" t="str">
        <f>IF($E168="","",
IF('Sales Value'!$B$6="Customer name",SUMIFS(Data!$H:$H,Data!$B:$B,VAL!$E168,Data!$I:$I,"&gt;0",Data!$I:$I,"&lt;=4"),
IF('Sales Value'!$B$6="Customer location",SUMIFS(Data!$H:$H,Data!$C:$C,VAL!$E168,Data!$I:$I,"&gt;0",Data!$I:$I,"&lt;=4"),
IF('Sales Value'!$B$6="Product type",SUMIFS(Data!$H:$H,Data!$F:$F,VAL!$E168,Data!$I:$I,"&gt;0",Data!$I:$I,"&lt;=4"),
""))))</f>
        <v/>
      </c>
      <c r="J168" s="35" t="str">
        <f>IF($E168="","",
IF('Sales Value'!$B$6="Customer name",SUMIFS(Data!$H:$H,Data!$B:$B,VAL!$E168,Data!$I:$I,"&gt;52",Data!$I:$I,"&lt;=56"),
IF('Sales Value'!$B$6="Customer location",SUMIFS(Data!$H:$H,Data!$C:$C,VAL!$E168,Data!$I:$I,"&gt;52",Data!$I:$I,"&lt;=56"),
IF('Sales Value'!$B$6="Product type",SUMIFS(Data!$H:$H,Data!$F:$F,VAL!$E168,Data!$I:$I,"&gt;52",Data!$I:$I,"&lt;=56"),
""))))</f>
        <v/>
      </c>
      <c r="L168" s="35" t="str">
        <f>IF($E168="","",
IF('Sales Value'!$B$6="Customer name",SUMIFS(Data!$H:$H,Data!$B:$B,VAL!$E168,Data!$I:$I,"&gt;0",Data!$I:$I,"&lt;=13"),
IF('Sales Value'!$B$6="Customer location",SUMIFS(Data!$H:$H,Data!$C:$C,VAL!$E168,Data!$I:$I,"&gt;0",Data!$I:$I,"&lt;=13"),
IF('Sales Value'!$B$6="Product type",SUMIFS(Data!$H:$H,Data!$F:$F,VAL!$E168,Data!$I:$I,"&gt;0",Data!$I:$I,"&lt;=13"),
""))))</f>
        <v/>
      </c>
      <c r="M168" s="35" t="str">
        <f>IF($E168="","",
IF('Sales Value'!$B$6="Customer name",SUMIFS(Data!$H:$H,Data!$B:$B,VAL!$E168,Data!$I:$I,"&gt;52",Data!$I:$I,"&lt;=65"),
IF('Sales Value'!$B$6="Customer location",SUMIFS(Data!$H:$H,Data!$C:$C,VAL!$E168,Data!$I:$I,"&gt;52",Data!$I:$I,"&lt;=65"),
IF('Sales Value'!$B$6="Product type",SUMIFS(Data!$H:$H,Data!$F:$F,VAL!$E168,Data!$I:$I,"&gt;52",Data!$I:$I,"&lt;=65"),
""))))</f>
        <v/>
      </c>
      <c r="O168" s="35" t="str">
        <f>IF($E168="","",
IF('Sales Value'!$B$6="Customer name",SUMIFS(Data!$H:$H,Data!$B:$B,VAL!$E168,Data!$I:$I,"&gt;0",Data!$I:$I,"&lt;=52"),
IF('Sales Value'!$B$6="Customer location",SUMIFS(Data!$H:$H,Data!$C:$C,VAL!$E168,Data!$I:$I,"&gt;0",Data!$I:$I,"&lt;=52"),
IF('Sales Value'!$B$6="Product type",SUMIFS(Data!$H:$H,Data!$F:$F,VAL!$E168,Data!$I:$I,"&gt;0",Data!$I:$I,"&lt;=52"),
""))))</f>
        <v/>
      </c>
      <c r="P168" s="35" t="str">
        <f>IF($E168="","",
IF('Sales Value'!$B$6="Customer name",SUMIFS(Data!$H:$H,Data!$B:$B,VAL!$E168,Data!$I:$I,"&gt;52",Data!$I:$I,"&lt;=104"),
IF('Sales Value'!$B$6="Customer location",SUMIFS(Data!$H:$H,Data!$C:$C,VAL!$E168,Data!$I:$I,"&gt;52",Data!$I:$I,"&lt;=104"),
IF('Sales Value'!$B$6="Product type",SUMIFS(Data!$H:$H,Data!$F:$F,VAL!$E168,Data!$I:$I,"&gt;52",Data!$I:$I,"&lt;=104"),
""))))</f>
        <v/>
      </c>
    </row>
    <row r="169" spans="1:16" x14ac:dyDescent="0.35">
      <c r="A169" s="8" t="str">
        <f>IFERROR(_xlfn.RANK.EQ(F169,$F$3:$F$150,0)+COUNTIF($F$3:F169,F169)-1,"")</f>
        <v/>
      </c>
      <c r="B169" s="8" t="str">
        <f>IFERROR(_xlfn.RANK.EQ(I169,$I$3:$I$150,0)+COUNTIF($I$3:I169,I169)-1,"")</f>
        <v/>
      </c>
      <c r="C169" s="8" t="str">
        <f>IFERROR(_xlfn.RANK.EQ(L169,$L$3:$L$150,0)+COUNTIF($L$3:L169,L169)-1,"")</f>
        <v/>
      </c>
      <c r="D169" s="8" t="str">
        <f>IFERROR(_xlfn.RANK.EQ(O169,$O$3:$O$150,0)+COUNTIF($O$3:O169,O169)-1,"")</f>
        <v/>
      </c>
      <c r="E169" t="str">
        <f xml:space="preserve">
IF('Pivot fields'!$B168="(blank)","",
IF('Sales Value'!$B$6="Customer Name",IF(NOT(OR('Pivot fields'!$B168="(blank)",'Pivot fields'!$B168="")),'Pivot fields'!$B168,""),
IF('Sales Value'!$B$6="Customer location",IF(NOT(OR('Pivot fields'!$D168="(blank)",'Pivot fields'!$D168="")),'Pivot fields'!$D168,""),
IF('Sales Value'!$B$6="Product type",IF(NOT(OR('Pivot fields'!$F168="(blank)",'Pivot fields'!$F168="")),'Pivot fields'!$F168,""),
""))))</f>
        <v/>
      </c>
      <c r="F169" s="35" t="str">
        <f>IF($E169="","",
IF('Sales Value'!$B$6="Customer name",SUMIFS(Data!$H:$H,Data!$B:$B,VAL!$E169,Data!$I:$I,1),
IF('Sales Value'!$B$6="Customer location",SUMIFS(Data!$H:$H,Data!$C:$C,VAL!$E169,Data!$I:$I,1),
IF('Sales Value'!$B$6="Product type",SUMIFS(Data!$H:$H,Data!$F:$F,VAL!$E169,Data!$I:$I,1),
""))))</f>
        <v/>
      </c>
      <c r="G169" s="35" t="str">
        <f>IF($E169="","",
IF('Sales Value'!$B$6="Customer name",SUMIFS(Data!$H:$H,Data!$B:$B,VAL!$E169,Data!$I:$I,53),
IF('Sales Value'!$B$6="Customer location",SUMIFS(Data!$H:$H,Data!$C:$C,VAL!$E169,Data!$I:$I,53),
IF('Sales Value'!$B$6="Product type",SUMIFS(Data!$H:$H,Data!$F:$F,VAL!$E169,Data!$I:$I,53),
""))))</f>
        <v/>
      </c>
      <c r="I169" s="35" t="str">
        <f>IF($E169="","",
IF('Sales Value'!$B$6="Customer name",SUMIFS(Data!$H:$H,Data!$B:$B,VAL!$E169,Data!$I:$I,"&gt;0",Data!$I:$I,"&lt;=4"),
IF('Sales Value'!$B$6="Customer location",SUMIFS(Data!$H:$H,Data!$C:$C,VAL!$E169,Data!$I:$I,"&gt;0",Data!$I:$I,"&lt;=4"),
IF('Sales Value'!$B$6="Product type",SUMIFS(Data!$H:$H,Data!$F:$F,VAL!$E169,Data!$I:$I,"&gt;0",Data!$I:$I,"&lt;=4"),
""))))</f>
        <v/>
      </c>
      <c r="J169" s="35" t="str">
        <f>IF($E169="","",
IF('Sales Value'!$B$6="Customer name",SUMIFS(Data!$H:$H,Data!$B:$B,VAL!$E169,Data!$I:$I,"&gt;52",Data!$I:$I,"&lt;=56"),
IF('Sales Value'!$B$6="Customer location",SUMIFS(Data!$H:$H,Data!$C:$C,VAL!$E169,Data!$I:$I,"&gt;52",Data!$I:$I,"&lt;=56"),
IF('Sales Value'!$B$6="Product type",SUMIFS(Data!$H:$H,Data!$F:$F,VAL!$E169,Data!$I:$I,"&gt;52",Data!$I:$I,"&lt;=56"),
""))))</f>
        <v/>
      </c>
      <c r="L169" s="35" t="str">
        <f>IF($E169="","",
IF('Sales Value'!$B$6="Customer name",SUMIFS(Data!$H:$H,Data!$B:$B,VAL!$E169,Data!$I:$I,"&gt;0",Data!$I:$I,"&lt;=13"),
IF('Sales Value'!$B$6="Customer location",SUMIFS(Data!$H:$H,Data!$C:$C,VAL!$E169,Data!$I:$I,"&gt;0",Data!$I:$I,"&lt;=13"),
IF('Sales Value'!$B$6="Product type",SUMIFS(Data!$H:$H,Data!$F:$F,VAL!$E169,Data!$I:$I,"&gt;0",Data!$I:$I,"&lt;=13"),
""))))</f>
        <v/>
      </c>
      <c r="M169" s="35" t="str">
        <f>IF($E169="","",
IF('Sales Value'!$B$6="Customer name",SUMIFS(Data!$H:$H,Data!$B:$B,VAL!$E169,Data!$I:$I,"&gt;52",Data!$I:$I,"&lt;=65"),
IF('Sales Value'!$B$6="Customer location",SUMIFS(Data!$H:$H,Data!$C:$C,VAL!$E169,Data!$I:$I,"&gt;52",Data!$I:$I,"&lt;=65"),
IF('Sales Value'!$B$6="Product type",SUMIFS(Data!$H:$H,Data!$F:$F,VAL!$E169,Data!$I:$I,"&gt;52",Data!$I:$I,"&lt;=65"),
""))))</f>
        <v/>
      </c>
      <c r="O169" s="35" t="str">
        <f>IF($E169="","",
IF('Sales Value'!$B$6="Customer name",SUMIFS(Data!$H:$H,Data!$B:$B,VAL!$E169,Data!$I:$I,"&gt;0",Data!$I:$I,"&lt;=52"),
IF('Sales Value'!$B$6="Customer location",SUMIFS(Data!$H:$H,Data!$C:$C,VAL!$E169,Data!$I:$I,"&gt;0",Data!$I:$I,"&lt;=52"),
IF('Sales Value'!$B$6="Product type",SUMIFS(Data!$H:$H,Data!$F:$F,VAL!$E169,Data!$I:$I,"&gt;0",Data!$I:$I,"&lt;=52"),
""))))</f>
        <v/>
      </c>
      <c r="P169" s="35" t="str">
        <f>IF($E169="","",
IF('Sales Value'!$B$6="Customer name",SUMIFS(Data!$H:$H,Data!$B:$B,VAL!$E169,Data!$I:$I,"&gt;52",Data!$I:$I,"&lt;=104"),
IF('Sales Value'!$B$6="Customer location",SUMIFS(Data!$H:$H,Data!$C:$C,VAL!$E169,Data!$I:$I,"&gt;52",Data!$I:$I,"&lt;=104"),
IF('Sales Value'!$B$6="Product type",SUMIFS(Data!$H:$H,Data!$F:$F,VAL!$E169,Data!$I:$I,"&gt;52",Data!$I:$I,"&lt;=104"),
""))))</f>
        <v/>
      </c>
    </row>
    <row r="170" spans="1:16" x14ac:dyDescent="0.35">
      <c r="A170" s="8" t="str">
        <f>IFERROR(_xlfn.RANK.EQ(F170,$F$3:$F$150,0)+COUNTIF($F$3:F170,F170)-1,"")</f>
        <v/>
      </c>
      <c r="B170" s="8" t="str">
        <f>IFERROR(_xlfn.RANK.EQ(I170,$I$3:$I$150,0)+COUNTIF($I$3:I170,I170)-1,"")</f>
        <v/>
      </c>
      <c r="C170" s="8" t="str">
        <f>IFERROR(_xlfn.RANK.EQ(L170,$L$3:$L$150,0)+COUNTIF($L$3:L170,L170)-1,"")</f>
        <v/>
      </c>
      <c r="D170" s="8" t="str">
        <f>IFERROR(_xlfn.RANK.EQ(O170,$O$3:$O$150,0)+COUNTIF($O$3:O170,O170)-1,"")</f>
        <v/>
      </c>
      <c r="E170" t="str">
        <f xml:space="preserve">
IF('Pivot fields'!$B169="(blank)","",
IF('Sales Value'!$B$6="Customer Name",IF(NOT(OR('Pivot fields'!$B169="(blank)",'Pivot fields'!$B169="")),'Pivot fields'!$B169,""),
IF('Sales Value'!$B$6="Customer location",IF(NOT(OR('Pivot fields'!$D169="(blank)",'Pivot fields'!$D169="")),'Pivot fields'!$D169,""),
IF('Sales Value'!$B$6="Product type",IF(NOT(OR('Pivot fields'!$F169="(blank)",'Pivot fields'!$F169="")),'Pivot fields'!$F169,""),
""))))</f>
        <v/>
      </c>
      <c r="F170" s="35" t="str">
        <f>IF($E170="","",
IF('Sales Value'!$B$6="Customer name",SUMIFS(Data!$H:$H,Data!$B:$B,VAL!$E170,Data!$I:$I,1),
IF('Sales Value'!$B$6="Customer location",SUMIFS(Data!$H:$H,Data!$C:$C,VAL!$E170,Data!$I:$I,1),
IF('Sales Value'!$B$6="Product type",SUMIFS(Data!$H:$H,Data!$F:$F,VAL!$E170,Data!$I:$I,1),
""))))</f>
        <v/>
      </c>
      <c r="G170" s="35" t="str">
        <f>IF($E170="","",
IF('Sales Value'!$B$6="Customer name",SUMIFS(Data!$H:$H,Data!$B:$B,VAL!$E170,Data!$I:$I,53),
IF('Sales Value'!$B$6="Customer location",SUMIFS(Data!$H:$H,Data!$C:$C,VAL!$E170,Data!$I:$I,53),
IF('Sales Value'!$B$6="Product type",SUMIFS(Data!$H:$H,Data!$F:$F,VAL!$E170,Data!$I:$I,53),
""))))</f>
        <v/>
      </c>
      <c r="I170" s="35" t="str">
        <f>IF($E170="","",
IF('Sales Value'!$B$6="Customer name",SUMIFS(Data!$H:$H,Data!$B:$B,VAL!$E170,Data!$I:$I,"&gt;0",Data!$I:$I,"&lt;=4"),
IF('Sales Value'!$B$6="Customer location",SUMIFS(Data!$H:$H,Data!$C:$C,VAL!$E170,Data!$I:$I,"&gt;0",Data!$I:$I,"&lt;=4"),
IF('Sales Value'!$B$6="Product type",SUMIFS(Data!$H:$H,Data!$F:$F,VAL!$E170,Data!$I:$I,"&gt;0",Data!$I:$I,"&lt;=4"),
""))))</f>
        <v/>
      </c>
      <c r="J170" s="35" t="str">
        <f>IF($E170="","",
IF('Sales Value'!$B$6="Customer name",SUMIFS(Data!$H:$H,Data!$B:$B,VAL!$E170,Data!$I:$I,"&gt;52",Data!$I:$I,"&lt;=56"),
IF('Sales Value'!$B$6="Customer location",SUMIFS(Data!$H:$H,Data!$C:$C,VAL!$E170,Data!$I:$I,"&gt;52",Data!$I:$I,"&lt;=56"),
IF('Sales Value'!$B$6="Product type",SUMIFS(Data!$H:$H,Data!$F:$F,VAL!$E170,Data!$I:$I,"&gt;52",Data!$I:$I,"&lt;=56"),
""))))</f>
        <v/>
      </c>
      <c r="L170" s="35" t="str">
        <f>IF($E170="","",
IF('Sales Value'!$B$6="Customer name",SUMIFS(Data!$H:$H,Data!$B:$B,VAL!$E170,Data!$I:$I,"&gt;0",Data!$I:$I,"&lt;=13"),
IF('Sales Value'!$B$6="Customer location",SUMIFS(Data!$H:$H,Data!$C:$C,VAL!$E170,Data!$I:$I,"&gt;0",Data!$I:$I,"&lt;=13"),
IF('Sales Value'!$B$6="Product type",SUMIFS(Data!$H:$H,Data!$F:$F,VAL!$E170,Data!$I:$I,"&gt;0",Data!$I:$I,"&lt;=13"),
""))))</f>
        <v/>
      </c>
      <c r="M170" s="35" t="str">
        <f>IF($E170="","",
IF('Sales Value'!$B$6="Customer name",SUMIFS(Data!$H:$H,Data!$B:$B,VAL!$E170,Data!$I:$I,"&gt;52",Data!$I:$I,"&lt;=65"),
IF('Sales Value'!$B$6="Customer location",SUMIFS(Data!$H:$H,Data!$C:$C,VAL!$E170,Data!$I:$I,"&gt;52",Data!$I:$I,"&lt;=65"),
IF('Sales Value'!$B$6="Product type",SUMIFS(Data!$H:$H,Data!$F:$F,VAL!$E170,Data!$I:$I,"&gt;52",Data!$I:$I,"&lt;=65"),
""))))</f>
        <v/>
      </c>
      <c r="O170" s="35" t="str">
        <f>IF($E170="","",
IF('Sales Value'!$B$6="Customer name",SUMIFS(Data!$H:$H,Data!$B:$B,VAL!$E170,Data!$I:$I,"&gt;0",Data!$I:$I,"&lt;=52"),
IF('Sales Value'!$B$6="Customer location",SUMIFS(Data!$H:$H,Data!$C:$C,VAL!$E170,Data!$I:$I,"&gt;0",Data!$I:$I,"&lt;=52"),
IF('Sales Value'!$B$6="Product type",SUMIFS(Data!$H:$H,Data!$F:$F,VAL!$E170,Data!$I:$I,"&gt;0",Data!$I:$I,"&lt;=52"),
""))))</f>
        <v/>
      </c>
      <c r="P170" s="35" t="str">
        <f>IF($E170="","",
IF('Sales Value'!$B$6="Customer name",SUMIFS(Data!$H:$H,Data!$B:$B,VAL!$E170,Data!$I:$I,"&gt;52",Data!$I:$I,"&lt;=104"),
IF('Sales Value'!$B$6="Customer location",SUMIFS(Data!$H:$H,Data!$C:$C,VAL!$E170,Data!$I:$I,"&gt;52",Data!$I:$I,"&lt;=104"),
IF('Sales Value'!$B$6="Product type",SUMIFS(Data!$H:$H,Data!$F:$F,VAL!$E170,Data!$I:$I,"&gt;52",Data!$I:$I,"&lt;=104"),
""))))</f>
        <v/>
      </c>
    </row>
    <row r="171" spans="1:16" x14ac:dyDescent="0.35">
      <c r="A171" s="8" t="str">
        <f>IFERROR(_xlfn.RANK.EQ(F171,$F$3:$F$150,0)+COUNTIF($F$3:F171,F171)-1,"")</f>
        <v/>
      </c>
      <c r="B171" s="8" t="str">
        <f>IFERROR(_xlfn.RANK.EQ(I171,$I$3:$I$150,0)+COUNTIF($I$3:I171,I171)-1,"")</f>
        <v/>
      </c>
      <c r="C171" s="8" t="str">
        <f>IFERROR(_xlfn.RANK.EQ(L171,$L$3:$L$150,0)+COUNTIF($L$3:L171,L171)-1,"")</f>
        <v/>
      </c>
      <c r="D171" s="8" t="str">
        <f>IFERROR(_xlfn.RANK.EQ(O171,$O$3:$O$150,0)+COUNTIF($O$3:O171,O171)-1,"")</f>
        <v/>
      </c>
      <c r="E171" t="str">
        <f xml:space="preserve">
IF('Pivot fields'!$B170="(blank)","",
IF('Sales Value'!$B$6="Customer Name",IF(NOT(OR('Pivot fields'!$B170="(blank)",'Pivot fields'!$B170="")),'Pivot fields'!$B170,""),
IF('Sales Value'!$B$6="Customer location",IF(NOT(OR('Pivot fields'!$D170="(blank)",'Pivot fields'!$D170="")),'Pivot fields'!$D170,""),
IF('Sales Value'!$B$6="Product type",IF(NOT(OR('Pivot fields'!$F170="(blank)",'Pivot fields'!$F170="")),'Pivot fields'!$F170,""),
""))))</f>
        <v/>
      </c>
      <c r="F171" s="35" t="str">
        <f>IF($E171="","",
IF('Sales Value'!$B$6="Customer name",SUMIFS(Data!$H:$H,Data!$B:$B,VAL!$E171,Data!$I:$I,1),
IF('Sales Value'!$B$6="Customer location",SUMIFS(Data!$H:$H,Data!$C:$C,VAL!$E171,Data!$I:$I,1),
IF('Sales Value'!$B$6="Product type",SUMIFS(Data!$H:$H,Data!$F:$F,VAL!$E171,Data!$I:$I,1),
""))))</f>
        <v/>
      </c>
      <c r="G171" s="35" t="str">
        <f>IF($E171="","",
IF('Sales Value'!$B$6="Customer name",SUMIFS(Data!$H:$H,Data!$B:$B,VAL!$E171,Data!$I:$I,53),
IF('Sales Value'!$B$6="Customer location",SUMIFS(Data!$H:$H,Data!$C:$C,VAL!$E171,Data!$I:$I,53),
IF('Sales Value'!$B$6="Product type",SUMIFS(Data!$H:$H,Data!$F:$F,VAL!$E171,Data!$I:$I,53),
""))))</f>
        <v/>
      </c>
      <c r="I171" s="35" t="str">
        <f>IF($E171="","",
IF('Sales Value'!$B$6="Customer name",SUMIFS(Data!$H:$H,Data!$B:$B,VAL!$E171,Data!$I:$I,"&gt;0",Data!$I:$I,"&lt;=4"),
IF('Sales Value'!$B$6="Customer location",SUMIFS(Data!$H:$H,Data!$C:$C,VAL!$E171,Data!$I:$I,"&gt;0",Data!$I:$I,"&lt;=4"),
IF('Sales Value'!$B$6="Product type",SUMIFS(Data!$H:$H,Data!$F:$F,VAL!$E171,Data!$I:$I,"&gt;0",Data!$I:$I,"&lt;=4"),
""))))</f>
        <v/>
      </c>
      <c r="J171" s="35" t="str">
        <f>IF($E171="","",
IF('Sales Value'!$B$6="Customer name",SUMIFS(Data!$H:$H,Data!$B:$B,VAL!$E171,Data!$I:$I,"&gt;52",Data!$I:$I,"&lt;=56"),
IF('Sales Value'!$B$6="Customer location",SUMIFS(Data!$H:$H,Data!$C:$C,VAL!$E171,Data!$I:$I,"&gt;52",Data!$I:$I,"&lt;=56"),
IF('Sales Value'!$B$6="Product type",SUMIFS(Data!$H:$H,Data!$F:$F,VAL!$E171,Data!$I:$I,"&gt;52",Data!$I:$I,"&lt;=56"),
""))))</f>
        <v/>
      </c>
      <c r="L171" s="35" t="str">
        <f>IF($E171="","",
IF('Sales Value'!$B$6="Customer name",SUMIFS(Data!$H:$H,Data!$B:$B,VAL!$E171,Data!$I:$I,"&gt;0",Data!$I:$I,"&lt;=13"),
IF('Sales Value'!$B$6="Customer location",SUMIFS(Data!$H:$H,Data!$C:$C,VAL!$E171,Data!$I:$I,"&gt;0",Data!$I:$I,"&lt;=13"),
IF('Sales Value'!$B$6="Product type",SUMIFS(Data!$H:$H,Data!$F:$F,VAL!$E171,Data!$I:$I,"&gt;0",Data!$I:$I,"&lt;=13"),
""))))</f>
        <v/>
      </c>
      <c r="M171" s="35" t="str">
        <f>IF($E171="","",
IF('Sales Value'!$B$6="Customer name",SUMIFS(Data!$H:$H,Data!$B:$B,VAL!$E171,Data!$I:$I,"&gt;52",Data!$I:$I,"&lt;=65"),
IF('Sales Value'!$B$6="Customer location",SUMIFS(Data!$H:$H,Data!$C:$C,VAL!$E171,Data!$I:$I,"&gt;52",Data!$I:$I,"&lt;=65"),
IF('Sales Value'!$B$6="Product type",SUMIFS(Data!$H:$H,Data!$F:$F,VAL!$E171,Data!$I:$I,"&gt;52",Data!$I:$I,"&lt;=65"),
""))))</f>
        <v/>
      </c>
      <c r="O171" s="35" t="str">
        <f>IF($E171="","",
IF('Sales Value'!$B$6="Customer name",SUMIFS(Data!$H:$H,Data!$B:$B,VAL!$E171,Data!$I:$I,"&gt;0",Data!$I:$I,"&lt;=52"),
IF('Sales Value'!$B$6="Customer location",SUMIFS(Data!$H:$H,Data!$C:$C,VAL!$E171,Data!$I:$I,"&gt;0",Data!$I:$I,"&lt;=52"),
IF('Sales Value'!$B$6="Product type",SUMIFS(Data!$H:$H,Data!$F:$F,VAL!$E171,Data!$I:$I,"&gt;0",Data!$I:$I,"&lt;=52"),
""))))</f>
        <v/>
      </c>
      <c r="P171" s="35" t="str">
        <f>IF($E171="","",
IF('Sales Value'!$B$6="Customer name",SUMIFS(Data!$H:$H,Data!$B:$B,VAL!$E171,Data!$I:$I,"&gt;52",Data!$I:$I,"&lt;=104"),
IF('Sales Value'!$B$6="Customer location",SUMIFS(Data!$H:$H,Data!$C:$C,VAL!$E171,Data!$I:$I,"&gt;52",Data!$I:$I,"&lt;=104"),
IF('Sales Value'!$B$6="Product type",SUMIFS(Data!$H:$H,Data!$F:$F,VAL!$E171,Data!$I:$I,"&gt;52",Data!$I:$I,"&lt;=104"),
""))))</f>
        <v/>
      </c>
    </row>
    <row r="172" spans="1:16" x14ac:dyDescent="0.35">
      <c r="A172" s="8" t="str">
        <f>IFERROR(_xlfn.RANK.EQ(F172,$F$3:$F$150,0)+COUNTIF($F$3:F172,F172)-1,"")</f>
        <v/>
      </c>
      <c r="B172" s="8" t="str">
        <f>IFERROR(_xlfn.RANK.EQ(I172,$I$3:$I$150,0)+COUNTIF($I$3:I172,I172)-1,"")</f>
        <v/>
      </c>
      <c r="C172" s="8" t="str">
        <f>IFERROR(_xlfn.RANK.EQ(L172,$L$3:$L$150,0)+COUNTIF($L$3:L172,L172)-1,"")</f>
        <v/>
      </c>
      <c r="D172" s="8" t="str">
        <f>IFERROR(_xlfn.RANK.EQ(O172,$O$3:$O$150,0)+COUNTIF($O$3:O172,O172)-1,"")</f>
        <v/>
      </c>
      <c r="E172" t="str">
        <f xml:space="preserve">
IF('Pivot fields'!$B171="(blank)","",
IF('Sales Value'!$B$6="Customer Name",IF(NOT(OR('Pivot fields'!$B171="(blank)",'Pivot fields'!$B171="")),'Pivot fields'!$B171,""),
IF('Sales Value'!$B$6="Customer location",IF(NOT(OR('Pivot fields'!$D171="(blank)",'Pivot fields'!$D171="")),'Pivot fields'!$D171,""),
IF('Sales Value'!$B$6="Product type",IF(NOT(OR('Pivot fields'!$F171="(blank)",'Pivot fields'!$F171="")),'Pivot fields'!$F171,""),
""))))</f>
        <v/>
      </c>
      <c r="F172" s="35" t="str">
        <f>IF($E172="","",
IF('Sales Value'!$B$6="Customer name",SUMIFS(Data!$H:$H,Data!$B:$B,VAL!$E172,Data!$I:$I,1),
IF('Sales Value'!$B$6="Customer location",SUMIFS(Data!$H:$H,Data!$C:$C,VAL!$E172,Data!$I:$I,1),
IF('Sales Value'!$B$6="Product type",SUMIFS(Data!$H:$H,Data!$F:$F,VAL!$E172,Data!$I:$I,1),
""))))</f>
        <v/>
      </c>
      <c r="G172" s="35" t="str">
        <f>IF($E172="","",
IF('Sales Value'!$B$6="Customer name",SUMIFS(Data!$H:$H,Data!$B:$B,VAL!$E172,Data!$I:$I,53),
IF('Sales Value'!$B$6="Customer location",SUMIFS(Data!$H:$H,Data!$C:$C,VAL!$E172,Data!$I:$I,53),
IF('Sales Value'!$B$6="Product type",SUMIFS(Data!$H:$H,Data!$F:$F,VAL!$E172,Data!$I:$I,53),
""))))</f>
        <v/>
      </c>
      <c r="I172" s="35" t="str">
        <f>IF($E172="","",
IF('Sales Value'!$B$6="Customer name",SUMIFS(Data!$H:$H,Data!$B:$B,VAL!$E172,Data!$I:$I,"&gt;0",Data!$I:$I,"&lt;=4"),
IF('Sales Value'!$B$6="Customer location",SUMIFS(Data!$H:$H,Data!$C:$C,VAL!$E172,Data!$I:$I,"&gt;0",Data!$I:$I,"&lt;=4"),
IF('Sales Value'!$B$6="Product type",SUMIFS(Data!$H:$H,Data!$F:$F,VAL!$E172,Data!$I:$I,"&gt;0",Data!$I:$I,"&lt;=4"),
""))))</f>
        <v/>
      </c>
      <c r="J172" s="35" t="str">
        <f>IF($E172="","",
IF('Sales Value'!$B$6="Customer name",SUMIFS(Data!$H:$H,Data!$B:$B,VAL!$E172,Data!$I:$I,"&gt;52",Data!$I:$I,"&lt;=56"),
IF('Sales Value'!$B$6="Customer location",SUMIFS(Data!$H:$H,Data!$C:$C,VAL!$E172,Data!$I:$I,"&gt;52",Data!$I:$I,"&lt;=56"),
IF('Sales Value'!$B$6="Product type",SUMIFS(Data!$H:$H,Data!$F:$F,VAL!$E172,Data!$I:$I,"&gt;52",Data!$I:$I,"&lt;=56"),
""))))</f>
        <v/>
      </c>
      <c r="L172" s="35" t="str">
        <f>IF($E172="","",
IF('Sales Value'!$B$6="Customer name",SUMIFS(Data!$H:$H,Data!$B:$B,VAL!$E172,Data!$I:$I,"&gt;0",Data!$I:$I,"&lt;=13"),
IF('Sales Value'!$B$6="Customer location",SUMIFS(Data!$H:$H,Data!$C:$C,VAL!$E172,Data!$I:$I,"&gt;0",Data!$I:$I,"&lt;=13"),
IF('Sales Value'!$B$6="Product type",SUMIFS(Data!$H:$H,Data!$F:$F,VAL!$E172,Data!$I:$I,"&gt;0",Data!$I:$I,"&lt;=13"),
""))))</f>
        <v/>
      </c>
      <c r="M172" s="35" t="str">
        <f>IF($E172="","",
IF('Sales Value'!$B$6="Customer name",SUMIFS(Data!$H:$H,Data!$B:$B,VAL!$E172,Data!$I:$I,"&gt;52",Data!$I:$I,"&lt;=65"),
IF('Sales Value'!$B$6="Customer location",SUMIFS(Data!$H:$H,Data!$C:$C,VAL!$E172,Data!$I:$I,"&gt;52",Data!$I:$I,"&lt;=65"),
IF('Sales Value'!$B$6="Product type",SUMIFS(Data!$H:$H,Data!$F:$F,VAL!$E172,Data!$I:$I,"&gt;52",Data!$I:$I,"&lt;=65"),
""))))</f>
        <v/>
      </c>
      <c r="O172" s="35" t="str">
        <f>IF($E172="","",
IF('Sales Value'!$B$6="Customer name",SUMIFS(Data!$H:$H,Data!$B:$B,VAL!$E172,Data!$I:$I,"&gt;0",Data!$I:$I,"&lt;=52"),
IF('Sales Value'!$B$6="Customer location",SUMIFS(Data!$H:$H,Data!$C:$C,VAL!$E172,Data!$I:$I,"&gt;0",Data!$I:$I,"&lt;=52"),
IF('Sales Value'!$B$6="Product type",SUMIFS(Data!$H:$H,Data!$F:$F,VAL!$E172,Data!$I:$I,"&gt;0",Data!$I:$I,"&lt;=52"),
""))))</f>
        <v/>
      </c>
      <c r="P172" s="35" t="str">
        <f>IF($E172="","",
IF('Sales Value'!$B$6="Customer name",SUMIFS(Data!$H:$H,Data!$B:$B,VAL!$E172,Data!$I:$I,"&gt;52",Data!$I:$I,"&lt;=104"),
IF('Sales Value'!$B$6="Customer location",SUMIFS(Data!$H:$H,Data!$C:$C,VAL!$E172,Data!$I:$I,"&gt;52",Data!$I:$I,"&lt;=104"),
IF('Sales Value'!$B$6="Product type",SUMIFS(Data!$H:$H,Data!$F:$F,VAL!$E172,Data!$I:$I,"&gt;52",Data!$I:$I,"&lt;=104"),
""))))</f>
        <v/>
      </c>
    </row>
    <row r="173" spans="1:16" x14ac:dyDescent="0.35">
      <c r="A173" s="8" t="str">
        <f>IFERROR(_xlfn.RANK.EQ(F173,$F$3:$F$150,0)+COUNTIF($F$3:F173,F173)-1,"")</f>
        <v/>
      </c>
      <c r="B173" s="8" t="str">
        <f>IFERROR(_xlfn.RANK.EQ(I173,$I$3:$I$150,0)+COUNTIF($I$3:I173,I173)-1,"")</f>
        <v/>
      </c>
      <c r="C173" s="8" t="str">
        <f>IFERROR(_xlfn.RANK.EQ(L173,$L$3:$L$150,0)+COUNTIF($L$3:L173,L173)-1,"")</f>
        <v/>
      </c>
      <c r="D173" s="8" t="str">
        <f>IFERROR(_xlfn.RANK.EQ(O173,$O$3:$O$150,0)+COUNTIF($O$3:O173,O173)-1,"")</f>
        <v/>
      </c>
      <c r="E173" t="str">
        <f xml:space="preserve">
IF('Pivot fields'!$B172="(blank)","",
IF('Sales Value'!$B$6="Customer Name",IF(NOT(OR('Pivot fields'!$B172="(blank)",'Pivot fields'!$B172="")),'Pivot fields'!$B172,""),
IF('Sales Value'!$B$6="Customer location",IF(NOT(OR('Pivot fields'!$D172="(blank)",'Pivot fields'!$D172="")),'Pivot fields'!$D172,""),
IF('Sales Value'!$B$6="Product type",IF(NOT(OR('Pivot fields'!$F172="(blank)",'Pivot fields'!$F172="")),'Pivot fields'!$F172,""),
""))))</f>
        <v/>
      </c>
      <c r="F173" s="35" t="str">
        <f>IF($E173="","",
IF('Sales Value'!$B$6="Customer name",SUMIFS(Data!$H:$H,Data!$B:$B,VAL!$E173,Data!$I:$I,1),
IF('Sales Value'!$B$6="Customer location",SUMIFS(Data!$H:$H,Data!$C:$C,VAL!$E173,Data!$I:$I,1),
IF('Sales Value'!$B$6="Product type",SUMIFS(Data!$H:$H,Data!$F:$F,VAL!$E173,Data!$I:$I,1),
""))))</f>
        <v/>
      </c>
      <c r="G173" s="35" t="str">
        <f>IF($E173="","",
IF('Sales Value'!$B$6="Customer name",SUMIFS(Data!$H:$H,Data!$B:$B,VAL!$E173,Data!$I:$I,53),
IF('Sales Value'!$B$6="Customer location",SUMIFS(Data!$H:$H,Data!$C:$C,VAL!$E173,Data!$I:$I,53),
IF('Sales Value'!$B$6="Product type",SUMIFS(Data!$H:$H,Data!$F:$F,VAL!$E173,Data!$I:$I,53),
""))))</f>
        <v/>
      </c>
      <c r="I173" s="35" t="str">
        <f>IF($E173="","",
IF('Sales Value'!$B$6="Customer name",SUMIFS(Data!$H:$H,Data!$B:$B,VAL!$E173,Data!$I:$I,"&gt;0",Data!$I:$I,"&lt;=4"),
IF('Sales Value'!$B$6="Customer location",SUMIFS(Data!$H:$H,Data!$C:$C,VAL!$E173,Data!$I:$I,"&gt;0",Data!$I:$I,"&lt;=4"),
IF('Sales Value'!$B$6="Product type",SUMIFS(Data!$H:$H,Data!$F:$F,VAL!$E173,Data!$I:$I,"&gt;0",Data!$I:$I,"&lt;=4"),
""))))</f>
        <v/>
      </c>
      <c r="J173" s="35" t="str">
        <f>IF($E173="","",
IF('Sales Value'!$B$6="Customer name",SUMIFS(Data!$H:$H,Data!$B:$B,VAL!$E173,Data!$I:$I,"&gt;52",Data!$I:$I,"&lt;=56"),
IF('Sales Value'!$B$6="Customer location",SUMIFS(Data!$H:$H,Data!$C:$C,VAL!$E173,Data!$I:$I,"&gt;52",Data!$I:$I,"&lt;=56"),
IF('Sales Value'!$B$6="Product type",SUMIFS(Data!$H:$H,Data!$F:$F,VAL!$E173,Data!$I:$I,"&gt;52",Data!$I:$I,"&lt;=56"),
""))))</f>
        <v/>
      </c>
      <c r="L173" s="35" t="str">
        <f>IF($E173="","",
IF('Sales Value'!$B$6="Customer name",SUMIFS(Data!$H:$H,Data!$B:$B,VAL!$E173,Data!$I:$I,"&gt;0",Data!$I:$I,"&lt;=13"),
IF('Sales Value'!$B$6="Customer location",SUMIFS(Data!$H:$H,Data!$C:$C,VAL!$E173,Data!$I:$I,"&gt;0",Data!$I:$I,"&lt;=13"),
IF('Sales Value'!$B$6="Product type",SUMIFS(Data!$H:$H,Data!$F:$F,VAL!$E173,Data!$I:$I,"&gt;0",Data!$I:$I,"&lt;=13"),
""))))</f>
        <v/>
      </c>
      <c r="M173" s="35" t="str">
        <f>IF($E173="","",
IF('Sales Value'!$B$6="Customer name",SUMIFS(Data!$H:$H,Data!$B:$B,VAL!$E173,Data!$I:$I,"&gt;52",Data!$I:$I,"&lt;=65"),
IF('Sales Value'!$B$6="Customer location",SUMIFS(Data!$H:$H,Data!$C:$C,VAL!$E173,Data!$I:$I,"&gt;52",Data!$I:$I,"&lt;=65"),
IF('Sales Value'!$B$6="Product type",SUMIFS(Data!$H:$H,Data!$F:$F,VAL!$E173,Data!$I:$I,"&gt;52",Data!$I:$I,"&lt;=65"),
""))))</f>
        <v/>
      </c>
      <c r="O173" s="35" t="str">
        <f>IF($E173="","",
IF('Sales Value'!$B$6="Customer name",SUMIFS(Data!$H:$H,Data!$B:$B,VAL!$E173,Data!$I:$I,"&gt;0",Data!$I:$I,"&lt;=52"),
IF('Sales Value'!$B$6="Customer location",SUMIFS(Data!$H:$H,Data!$C:$C,VAL!$E173,Data!$I:$I,"&gt;0",Data!$I:$I,"&lt;=52"),
IF('Sales Value'!$B$6="Product type",SUMIFS(Data!$H:$H,Data!$F:$F,VAL!$E173,Data!$I:$I,"&gt;0",Data!$I:$I,"&lt;=52"),
""))))</f>
        <v/>
      </c>
      <c r="P173" s="35" t="str">
        <f>IF($E173="","",
IF('Sales Value'!$B$6="Customer name",SUMIFS(Data!$H:$H,Data!$B:$B,VAL!$E173,Data!$I:$I,"&gt;52",Data!$I:$I,"&lt;=104"),
IF('Sales Value'!$B$6="Customer location",SUMIFS(Data!$H:$H,Data!$C:$C,VAL!$E173,Data!$I:$I,"&gt;52",Data!$I:$I,"&lt;=104"),
IF('Sales Value'!$B$6="Product type",SUMIFS(Data!$H:$H,Data!$F:$F,VAL!$E173,Data!$I:$I,"&gt;52",Data!$I:$I,"&lt;=104"),
""))))</f>
        <v/>
      </c>
    </row>
    <row r="174" spans="1:16" x14ac:dyDescent="0.35">
      <c r="A174" s="8" t="str">
        <f>IFERROR(_xlfn.RANK.EQ(F174,$F$3:$F$150,0)+COUNTIF($F$3:F174,F174)-1,"")</f>
        <v/>
      </c>
      <c r="B174" s="8" t="str">
        <f>IFERROR(_xlfn.RANK.EQ(I174,$I$3:$I$150,0)+COUNTIF($I$3:I174,I174)-1,"")</f>
        <v/>
      </c>
      <c r="C174" s="8" t="str">
        <f>IFERROR(_xlfn.RANK.EQ(L174,$L$3:$L$150,0)+COUNTIF($L$3:L174,L174)-1,"")</f>
        <v/>
      </c>
      <c r="D174" s="8" t="str">
        <f>IFERROR(_xlfn.RANK.EQ(O174,$O$3:$O$150,0)+COUNTIF($O$3:O174,O174)-1,"")</f>
        <v/>
      </c>
      <c r="E174" t="str">
        <f xml:space="preserve">
IF('Pivot fields'!$B173="(blank)","",
IF('Sales Value'!$B$6="Customer Name",IF(NOT(OR('Pivot fields'!$B173="(blank)",'Pivot fields'!$B173="")),'Pivot fields'!$B173,""),
IF('Sales Value'!$B$6="Customer location",IF(NOT(OR('Pivot fields'!$D173="(blank)",'Pivot fields'!$D173="")),'Pivot fields'!$D173,""),
IF('Sales Value'!$B$6="Product type",IF(NOT(OR('Pivot fields'!$F173="(blank)",'Pivot fields'!$F173="")),'Pivot fields'!$F173,""),
""))))</f>
        <v/>
      </c>
      <c r="F174" s="35" t="str">
        <f>IF($E174="","",
IF('Sales Value'!$B$6="Customer name",SUMIFS(Data!$H:$H,Data!$B:$B,VAL!$E174,Data!$I:$I,1),
IF('Sales Value'!$B$6="Customer location",SUMIFS(Data!$H:$H,Data!$C:$C,VAL!$E174,Data!$I:$I,1),
IF('Sales Value'!$B$6="Product type",SUMIFS(Data!$H:$H,Data!$F:$F,VAL!$E174,Data!$I:$I,1),
""))))</f>
        <v/>
      </c>
      <c r="G174" s="35" t="str">
        <f>IF($E174="","",
IF('Sales Value'!$B$6="Customer name",SUMIFS(Data!$H:$H,Data!$B:$B,VAL!$E174,Data!$I:$I,53),
IF('Sales Value'!$B$6="Customer location",SUMIFS(Data!$H:$H,Data!$C:$C,VAL!$E174,Data!$I:$I,53),
IF('Sales Value'!$B$6="Product type",SUMIFS(Data!$H:$H,Data!$F:$F,VAL!$E174,Data!$I:$I,53),
""))))</f>
        <v/>
      </c>
      <c r="I174" s="35" t="str">
        <f>IF($E174="","",
IF('Sales Value'!$B$6="Customer name",SUMIFS(Data!$H:$H,Data!$B:$B,VAL!$E174,Data!$I:$I,"&gt;0",Data!$I:$I,"&lt;=4"),
IF('Sales Value'!$B$6="Customer location",SUMIFS(Data!$H:$H,Data!$C:$C,VAL!$E174,Data!$I:$I,"&gt;0",Data!$I:$I,"&lt;=4"),
IF('Sales Value'!$B$6="Product type",SUMIFS(Data!$H:$H,Data!$F:$F,VAL!$E174,Data!$I:$I,"&gt;0",Data!$I:$I,"&lt;=4"),
""))))</f>
        <v/>
      </c>
      <c r="J174" s="35" t="str">
        <f>IF($E174="","",
IF('Sales Value'!$B$6="Customer name",SUMIFS(Data!$H:$H,Data!$B:$B,VAL!$E174,Data!$I:$I,"&gt;52",Data!$I:$I,"&lt;=56"),
IF('Sales Value'!$B$6="Customer location",SUMIFS(Data!$H:$H,Data!$C:$C,VAL!$E174,Data!$I:$I,"&gt;52",Data!$I:$I,"&lt;=56"),
IF('Sales Value'!$B$6="Product type",SUMIFS(Data!$H:$H,Data!$F:$F,VAL!$E174,Data!$I:$I,"&gt;52",Data!$I:$I,"&lt;=56"),
""))))</f>
        <v/>
      </c>
      <c r="L174" s="35" t="str">
        <f>IF($E174="","",
IF('Sales Value'!$B$6="Customer name",SUMIFS(Data!$H:$H,Data!$B:$B,VAL!$E174,Data!$I:$I,"&gt;0",Data!$I:$I,"&lt;=13"),
IF('Sales Value'!$B$6="Customer location",SUMIFS(Data!$H:$H,Data!$C:$C,VAL!$E174,Data!$I:$I,"&gt;0",Data!$I:$I,"&lt;=13"),
IF('Sales Value'!$B$6="Product type",SUMIFS(Data!$H:$H,Data!$F:$F,VAL!$E174,Data!$I:$I,"&gt;0",Data!$I:$I,"&lt;=13"),
""))))</f>
        <v/>
      </c>
      <c r="M174" s="35" t="str">
        <f>IF($E174="","",
IF('Sales Value'!$B$6="Customer name",SUMIFS(Data!$H:$H,Data!$B:$B,VAL!$E174,Data!$I:$I,"&gt;52",Data!$I:$I,"&lt;=65"),
IF('Sales Value'!$B$6="Customer location",SUMIFS(Data!$H:$H,Data!$C:$C,VAL!$E174,Data!$I:$I,"&gt;52",Data!$I:$I,"&lt;=65"),
IF('Sales Value'!$B$6="Product type",SUMIFS(Data!$H:$H,Data!$F:$F,VAL!$E174,Data!$I:$I,"&gt;52",Data!$I:$I,"&lt;=65"),
""))))</f>
        <v/>
      </c>
      <c r="O174" s="35" t="str">
        <f>IF($E174="","",
IF('Sales Value'!$B$6="Customer name",SUMIFS(Data!$H:$H,Data!$B:$B,VAL!$E174,Data!$I:$I,"&gt;0",Data!$I:$I,"&lt;=52"),
IF('Sales Value'!$B$6="Customer location",SUMIFS(Data!$H:$H,Data!$C:$C,VAL!$E174,Data!$I:$I,"&gt;0",Data!$I:$I,"&lt;=52"),
IF('Sales Value'!$B$6="Product type",SUMIFS(Data!$H:$H,Data!$F:$F,VAL!$E174,Data!$I:$I,"&gt;0",Data!$I:$I,"&lt;=52"),
""))))</f>
        <v/>
      </c>
      <c r="P174" s="35" t="str">
        <f>IF($E174="","",
IF('Sales Value'!$B$6="Customer name",SUMIFS(Data!$H:$H,Data!$B:$B,VAL!$E174,Data!$I:$I,"&gt;52",Data!$I:$I,"&lt;=104"),
IF('Sales Value'!$B$6="Customer location",SUMIFS(Data!$H:$H,Data!$C:$C,VAL!$E174,Data!$I:$I,"&gt;52",Data!$I:$I,"&lt;=104"),
IF('Sales Value'!$B$6="Product type",SUMIFS(Data!$H:$H,Data!$F:$F,VAL!$E174,Data!$I:$I,"&gt;52",Data!$I:$I,"&lt;=104"),
""))))</f>
        <v/>
      </c>
    </row>
    <row r="175" spans="1:16" x14ac:dyDescent="0.35">
      <c r="A175" s="8" t="str">
        <f>IFERROR(_xlfn.RANK.EQ(F175,$F$3:$F$150,0)+COUNTIF($F$3:F175,F175)-1,"")</f>
        <v/>
      </c>
      <c r="B175" s="8" t="str">
        <f>IFERROR(_xlfn.RANK.EQ(I175,$I$3:$I$150,0)+COUNTIF($I$3:I175,I175)-1,"")</f>
        <v/>
      </c>
      <c r="C175" s="8" t="str">
        <f>IFERROR(_xlfn.RANK.EQ(L175,$L$3:$L$150,0)+COUNTIF($L$3:L175,L175)-1,"")</f>
        <v/>
      </c>
      <c r="D175" s="8" t="str">
        <f>IFERROR(_xlfn.RANK.EQ(O175,$O$3:$O$150,0)+COUNTIF($O$3:O175,O175)-1,"")</f>
        <v/>
      </c>
      <c r="E175" t="str">
        <f xml:space="preserve">
IF('Pivot fields'!$B174="(blank)","",
IF('Sales Value'!$B$6="Customer Name",IF(NOT(OR('Pivot fields'!$B174="(blank)",'Pivot fields'!$B174="")),'Pivot fields'!$B174,""),
IF('Sales Value'!$B$6="Customer location",IF(NOT(OR('Pivot fields'!$D174="(blank)",'Pivot fields'!$D174="")),'Pivot fields'!$D174,""),
IF('Sales Value'!$B$6="Product type",IF(NOT(OR('Pivot fields'!$F174="(blank)",'Pivot fields'!$F174="")),'Pivot fields'!$F174,""),
""))))</f>
        <v/>
      </c>
      <c r="F175" s="35" t="str">
        <f>IF($E175="","",
IF('Sales Value'!$B$6="Customer name",SUMIFS(Data!$H:$H,Data!$B:$B,VAL!$E175,Data!$I:$I,1),
IF('Sales Value'!$B$6="Customer location",SUMIFS(Data!$H:$H,Data!$C:$C,VAL!$E175,Data!$I:$I,1),
IF('Sales Value'!$B$6="Product type",SUMIFS(Data!$H:$H,Data!$F:$F,VAL!$E175,Data!$I:$I,1),
""))))</f>
        <v/>
      </c>
      <c r="G175" s="35" t="str">
        <f>IF($E175="","",
IF('Sales Value'!$B$6="Customer name",SUMIFS(Data!$H:$H,Data!$B:$B,VAL!$E175,Data!$I:$I,53),
IF('Sales Value'!$B$6="Customer location",SUMIFS(Data!$H:$H,Data!$C:$C,VAL!$E175,Data!$I:$I,53),
IF('Sales Value'!$B$6="Product type",SUMIFS(Data!$H:$H,Data!$F:$F,VAL!$E175,Data!$I:$I,53),
""))))</f>
        <v/>
      </c>
      <c r="I175" s="35" t="str">
        <f>IF($E175="","",
IF('Sales Value'!$B$6="Customer name",SUMIFS(Data!$H:$H,Data!$B:$B,VAL!$E175,Data!$I:$I,"&gt;0",Data!$I:$I,"&lt;=4"),
IF('Sales Value'!$B$6="Customer location",SUMIFS(Data!$H:$H,Data!$C:$C,VAL!$E175,Data!$I:$I,"&gt;0",Data!$I:$I,"&lt;=4"),
IF('Sales Value'!$B$6="Product type",SUMIFS(Data!$H:$H,Data!$F:$F,VAL!$E175,Data!$I:$I,"&gt;0",Data!$I:$I,"&lt;=4"),
""))))</f>
        <v/>
      </c>
      <c r="J175" s="35" t="str">
        <f>IF($E175="","",
IF('Sales Value'!$B$6="Customer name",SUMIFS(Data!$H:$H,Data!$B:$B,VAL!$E175,Data!$I:$I,"&gt;52",Data!$I:$I,"&lt;=56"),
IF('Sales Value'!$B$6="Customer location",SUMIFS(Data!$H:$H,Data!$C:$C,VAL!$E175,Data!$I:$I,"&gt;52",Data!$I:$I,"&lt;=56"),
IF('Sales Value'!$B$6="Product type",SUMIFS(Data!$H:$H,Data!$F:$F,VAL!$E175,Data!$I:$I,"&gt;52",Data!$I:$I,"&lt;=56"),
""))))</f>
        <v/>
      </c>
      <c r="L175" s="35" t="str">
        <f>IF($E175="","",
IF('Sales Value'!$B$6="Customer name",SUMIFS(Data!$H:$H,Data!$B:$B,VAL!$E175,Data!$I:$I,"&gt;0",Data!$I:$I,"&lt;=13"),
IF('Sales Value'!$B$6="Customer location",SUMIFS(Data!$H:$H,Data!$C:$C,VAL!$E175,Data!$I:$I,"&gt;0",Data!$I:$I,"&lt;=13"),
IF('Sales Value'!$B$6="Product type",SUMIFS(Data!$H:$H,Data!$F:$F,VAL!$E175,Data!$I:$I,"&gt;0",Data!$I:$I,"&lt;=13"),
""))))</f>
        <v/>
      </c>
      <c r="M175" s="35" t="str">
        <f>IF($E175="","",
IF('Sales Value'!$B$6="Customer name",SUMIFS(Data!$H:$H,Data!$B:$B,VAL!$E175,Data!$I:$I,"&gt;52",Data!$I:$I,"&lt;=65"),
IF('Sales Value'!$B$6="Customer location",SUMIFS(Data!$H:$H,Data!$C:$C,VAL!$E175,Data!$I:$I,"&gt;52",Data!$I:$I,"&lt;=65"),
IF('Sales Value'!$B$6="Product type",SUMIFS(Data!$H:$H,Data!$F:$F,VAL!$E175,Data!$I:$I,"&gt;52",Data!$I:$I,"&lt;=65"),
""))))</f>
        <v/>
      </c>
      <c r="O175" s="35" t="str">
        <f>IF($E175="","",
IF('Sales Value'!$B$6="Customer name",SUMIFS(Data!$H:$H,Data!$B:$B,VAL!$E175,Data!$I:$I,"&gt;0",Data!$I:$I,"&lt;=52"),
IF('Sales Value'!$B$6="Customer location",SUMIFS(Data!$H:$H,Data!$C:$C,VAL!$E175,Data!$I:$I,"&gt;0",Data!$I:$I,"&lt;=52"),
IF('Sales Value'!$B$6="Product type",SUMIFS(Data!$H:$H,Data!$F:$F,VAL!$E175,Data!$I:$I,"&gt;0",Data!$I:$I,"&lt;=52"),
""))))</f>
        <v/>
      </c>
      <c r="P175" s="35" t="str">
        <f>IF($E175="","",
IF('Sales Value'!$B$6="Customer name",SUMIFS(Data!$H:$H,Data!$B:$B,VAL!$E175,Data!$I:$I,"&gt;52",Data!$I:$I,"&lt;=104"),
IF('Sales Value'!$B$6="Customer location",SUMIFS(Data!$H:$H,Data!$C:$C,VAL!$E175,Data!$I:$I,"&gt;52",Data!$I:$I,"&lt;=104"),
IF('Sales Value'!$B$6="Product type",SUMIFS(Data!$H:$H,Data!$F:$F,VAL!$E175,Data!$I:$I,"&gt;52",Data!$I:$I,"&lt;=104"),
""))))</f>
        <v/>
      </c>
    </row>
    <row r="176" spans="1:16" x14ac:dyDescent="0.35">
      <c r="A176" s="8" t="str">
        <f>IFERROR(_xlfn.RANK.EQ(F176,$F$3:$F$150,0)+COUNTIF($F$3:F176,F176)-1,"")</f>
        <v/>
      </c>
      <c r="B176" s="8" t="str">
        <f>IFERROR(_xlfn.RANK.EQ(I176,$I$3:$I$150,0)+COUNTIF($I$3:I176,I176)-1,"")</f>
        <v/>
      </c>
      <c r="C176" s="8" t="str">
        <f>IFERROR(_xlfn.RANK.EQ(L176,$L$3:$L$150,0)+COUNTIF($L$3:L176,L176)-1,"")</f>
        <v/>
      </c>
      <c r="D176" s="8" t="str">
        <f>IFERROR(_xlfn.RANK.EQ(O176,$O$3:$O$150,0)+COUNTIF($O$3:O176,O176)-1,"")</f>
        <v/>
      </c>
      <c r="E176" t="str">
        <f xml:space="preserve">
IF('Pivot fields'!$B175="(blank)","",
IF('Sales Value'!$B$6="Customer Name",IF(NOT(OR('Pivot fields'!$B175="(blank)",'Pivot fields'!$B175="")),'Pivot fields'!$B175,""),
IF('Sales Value'!$B$6="Customer location",IF(NOT(OR('Pivot fields'!$D175="(blank)",'Pivot fields'!$D175="")),'Pivot fields'!$D175,""),
IF('Sales Value'!$B$6="Product type",IF(NOT(OR('Pivot fields'!$F175="(blank)",'Pivot fields'!$F175="")),'Pivot fields'!$F175,""),
""))))</f>
        <v/>
      </c>
      <c r="F176" s="35" t="str">
        <f>IF($E176="","",
IF('Sales Value'!$B$6="Customer name",SUMIFS(Data!$H:$H,Data!$B:$B,VAL!$E176,Data!$I:$I,1),
IF('Sales Value'!$B$6="Customer location",SUMIFS(Data!$H:$H,Data!$C:$C,VAL!$E176,Data!$I:$I,1),
IF('Sales Value'!$B$6="Product type",SUMIFS(Data!$H:$H,Data!$F:$F,VAL!$E176,Data!$I:$I,1),
""))))</f>
        <v/>
      </c>
      <c r="G176" s="35" t="str">
        <f>IF($E176="","",
IF('Sales Value'!$B$6="Customer name",SUMIFS(Data!$H:$H,Data!$B:$B,VAL!$E176,Data!$I:$I,53),
IF('Sales Value'!$B$6="Customer location",SUMIFS(Data!$H:$H,Data!$C:$C,VAL!$E176,Data!$I:$I,53),
IF('Sales Value'!$B$6="Product type",SUMIFS(Data!$H:$H,Data!$F:$F,VAL!$E176,Data!$I:$I,53),
""))))</f>
        <v/>
      </c>
      <c r="I176" s="35" t="str">
        <f>IF($E176="","",
IF('Sales Value'!$B$6="Customer name",SUMIFS(Data!$H:$H,Data!$B:$B,VAL!$E176,Data!$I:$I,"&gt;0",Data!$I:$I,"&lt;=4"),
IF('Sales Value'!$B$6="Customer location",SUMIFS(Data!$H:$H,Data!$C:$C,VAL!$E176,Data!$I:$I,"&gt;0",Data!$I:$I,"&lt;=4"),
IF('Sales Value'!$B$6="Product type",SUMIFS(Data!$H:$H,Data!$F:$F,VAL!$E176,Data!$I:$I,"&gt;0",Data!$I:$I,"&lt;=4"),
""))))</f>
        <v/>
      </c>
      <c r="J176" s="35" t="str">
        <f>IF($E176="","",
IF('Sales Value'!$B$6="Customer name",SUMIFS(Data!$H:$H,Data!$B:$B,VAL!$E176,Data!$I:$I,"&gt;52",Data!$I:$I,"&lt;=56"),
IF('Sales Value'!$B$6="Customer location",SUMIFS(Data!$H:$H,Data!$C:$C,VAL!$E176,Data!$I:$I,"&gt;52",Data!$I:$I,"&lt;=56"),
IF('Sales Value'!$B$6="Product type",SUMIFS(Data!$H:$H,Data!$F:$F,VAL!$E176,Data!$I:$I,"&gt;52",Data!$I:$I,"&lt;=56"),
""))))</f>
        <v/>
      </c>
      <c r="L176" s="35" t="str">
        <f>IF($E176="","",
IF('Sales Value'!$B$6="Customer name",SUMIFS(Data!$H:$H,Data!$B:$B,VAL!$E176,Data!$I:$I,"&gt;0",Data!$I:$I,"&lt;=13"),
IF('Sales Value'!$B$6="Customer location",SUMIFS(Data!$H:$H,Data!$C:$C,VAL!$E176,Data!$I:$I,"&gt;0",Data!$I:$I,"&lt;=13"),
IF('Sales Value'!$B$6="Product type",SUMIFS(Data!$H:$H,Data!$F:$F,VAL!$E176,Data!$I:$I,"&gt;0",Data!$I:$I,"&lt;=13"),
""))))</f>
        <v/>
      </c>
      <c r="M176" s="35" t="str">
        <f>IF($E176="","",
IF('Sales Value'!$B$6="Customer name",SUMIFS(Data!$H:$H,Data!$B:$B,VAL!$E176,Data!$I:$I,"&gt;52",Data!$I:$I,"&lt;=65"),
IF('Sales Value'!$B$6="Customer location",SUMIFS(Data!$H:$H,Data!$C:$C,VAL!$E176,Data!$I:$I,"&gt;52",Data!$I:$I,"&lt;=65"),
IF('Sales Value'!$B$6="Product type",SUMIFS(Data!$H:$H,Data!$F:$F,VAL!$E176,Data!$I:$I,"&gt;52",Data!$I:$I,"&lt;=65"),
""))))</f>
        <v/>
      </c>
      <c r="O176" s="35" t="str">
        <f>IF($E176="","",
IF('Sales Value'!$B$6="Customer name",SUMIFS(Data!$H:$H,Data!$B:$B,VAL!$E176,Data!$I:$I,"&gt;0",Data!$I:$I,"&lt;=52"),
IF('Sales Value'!$B$6="Customer location",SUMIFS(Data!$H:$H,Data!$C:$C,VAL!$E176,Data!$I:$I,"&gt;0",Data!$I:$I,"&lt;=52"),
IF('Sales Value'!$B$6="Product type",SUMIFS(Data!$H:$H,Data!$F:$F,VAL!$E176,Data!$I:$I,"&gt;0",Data!$I:$I,"&lt;=52"),
""))))</f>
        <v/>
      </c>
      <c r="P176" s="35" t="str">
        <f>IF($E176="","",
IF('Sales Value'!$B$6="Customer name",SUMIFS(Data!$H:$H,Data!$B:$B,VAL!$E176,Data!$I:$I,"&gt;52",Data!$I:$I,"&lt;=104"),
IF('Sales Value'!$B$6="Customer location",SUMIFS(Data!$H:$H,Data!$C:$C,VAL!$E176,Data!$I:$I,"&gt;52",Data!$I:$I,"&lt;=104"),
IF('Sales Value'!$B$6="Product type",SUMIFS(Data!$H:$H,Data!$F:$F,VAL!$E176,Data!$I:$I,"&gt;52",Data!$I:$I,"&lt;=104"),
""))))</f>
        <v/>
      </c>
    </row>
    <row r="177" spans="1:16" x14ac:dyDescent="0.35">
      <c r="A177" s="8" t="str">
        <f>IFERROR(_xlfn.RANK.EQ(F177,$F$3:$F$150,0)+COUNTIF($F$3:F177,F177)-1,"")</f>
        <v/>
      </c>
      <c r="B177" s="8" t="str">
        <f>IFERROR(_xlfn.RANK.EQ(I177,$I$3:$I$150,0)+COUNTIF($I$3:I177,I177)-1,"")</f>
        <v/>
      </c>
      <c r="C177" s="8" t="str">
        <f>IFERROR(_xlfn.RANK.EQ(L177,$L$3:$L$150,0)+COUNTIF($L$3:L177,L177)-1,"")</f>
        <v/>
      </c>
      <c r="D177" s="8" t="str">
        <f>IFERROR(_xlfn.RANK.EQ(O177,$O$3:$O$150,0)+COUNTIF($O$3:O177,O177)-1,"")</f>
        <v/>
      </c>
      <c r="E177" t="str">
        <f xml:space="preserve">
IF('Pivot fields'!$B176="(blank)","",
IF('Sales Value'!$B$6="Customer Name",IF(NOT(OR('Pivot fields'!$B176="(blank)",'Pivot fields'!$B176="")),'Pivot fields'!$B176,""),
IF('Sales Value'!$B$6="Customer location",IF(NOT(OR('Pivot fields'!$D176="(blank)",'Pivot fields'!$D176="")),'Pivot fields'!$D176,""),
IF('Sales Value'!$B$6="Product type",IF(NOT(OR('Pivot fields'!$F176="(blank)",'Pivot fields'!$F176="")),'Pivot fields'!$F176,""),
""))))</f>
        <v/>
      </c>
      <c r="F177" s="35" t="str">
        <f>IF($E177="","",
IF('Sales Value'!$B$6="Customer name",SUMIFS(Data!$H:$H,Data!$B:$B,VAL!$E177,Data!$I:$I,1),
IF('Sales Value'!$B$6="Customer location",SUMIFS(Data!$H:$H,Data!$C:$C,VAL!$E177,Data!$I:$I,1),
IF('Sales Value'!$B$6="Product type",SUMIFS(Data!$H:$H,Data!$F:$F,VAL!$E177,Data!$I:$I,1),
""))))</f>
        <v/>
      </c>
      <c r="G177" s="35" t="str">
        <f>IF($E177="","",
IF('Sales Value'!$B$6="Customer name",SUMIFS(Data!$H:$H,Data!$B:$B,VAL!$E177,Data!$I:$I,53),
IF('Sales Value'!$B$6="Customer location",SUMIFS(Data!$H:$H,Data!$C:$C,VAL!$E177,Data!$I:$I,53),
IF('Sales Value'!$B$6="Product type",SUMIFS(Data!$H:$H,Data!$F:$F,VAL!$E177,Data!$I:$I,53),
""))))</f>
        <v/>
      </c>
      <c r="I177" s="35" t="str">
        <f>IF($E177="","",
IF('Sales Value'!$B$6="Customer name",SUMIFS(Data!$H:$H,Data!$B:$B,VAL!$E177,Data!$I:$I,"&gt;0",Data!$I:$I,"&lt;=4"),
IF('Sales Value'!$B$6="Customer location",SUMIFS(Data!$H:$H,Data!$C:$C,VAL!$E177,Data!$I:$I,"&gt;0",Data!$I:$I,"&lt;=4"),
IF('Sales Value'!$B$6="Product type",SUMIFS(Data!$H:$H,Data!$F:$F,VAL!$E177,Data!$I:$I,"&gt;0",Data!$I:$I,"&lt;=4"),
""))))</f>
        <v/>
      </c>
      <c r="J177" s="35" t="str">
        <f>IF($E177="","",
IF('Sales Value'!$B$6="Customer name",SUMIFS(Data!$H:$H,Data!$B:$B,VAL!$E177,Data!$I:$I,"&gt;52",Data!$I:$I,"&lt;=56"),
IF('Sales Value'!$B$6="Customer location",SUMIFS(Data!$H:$H,Data!$C:$C,VAL!$E177,Data!$I:$I,"&gt;52",Data!$I:$I,"&lt;=56"),
IF('Sales Value'!$B$6="Product type",SUMIFS(Data!$H:$H,Data!$F:$F,VAL!$E177,Data!$I:$I,"&gt;52",Data!$I:$I,"&lt;=56"),
""))))</f>
        <v/>
      </c>
      <c r="L177" s="35" t="str">
        <f>IF($E177="","",
IF('Sales Value'!$B$6="Customer name",SUMIFS(Data!$H:$H,Data!$B:$B,VAL!$E177,Data!$I:$I,"&gt;0",Data!$I:$I,"&lt;=13"),
IF('Sales Value'!$B$6="Customer location",SUMIFS(Data!$H:$H,Data!$C:$C,VAL!$E177,Data!$I:$I,"&gt;0",Data!$I:$I,"&lt;=13"),
IF('Sales Value'!$B$6="Product type",SUMIFS(Data!$H:$H,Data!$F:$F,VAL!$E177,Data!$I:$I,"&gt;0",Data!$I:$I,"&lt;=13"),
""))))</f>
        <v/>
      </c>
      <c r="M177" s="35" t="str">
        <f>IF($E177="","",
IF('Sales Value'!$B$6="Customer name",SUMIFS(Data!$H:$H,Data!$B:$B,VAL!$E177,Data!$I:$I,"&gt;52",Data!$I:$I,"&lt;=65"),
IF('Sales Value'!$B$6="Customer location",SUMIFS(Data!$H:$H,Data!$C:$C,VAL!$E177,Data!$I:$I,"&gt;52",Data!$I:$I,"&lt;=65"),
IF('Sales Value'!$B$6="Product type",SUMIFS(Data!$H:$H,Data!$F:$F,VAL!$E177,Data!$I:$I,"&gt;52",Data!$I:$I,"&lt;=65"),
""))))</f>
        <v/>
      </c>
      <c r="O177" s="35" t="str">
        <f>IF($E177="","",
IF('Sales Value'!$B$6="Customer name",SUMIFS(Data!$H:$H,Data!$B:$B,VAL!$E177,Data!$I:$I,"&gt;0",Data!$I:$I,"&lt;=52"),
IF('Sales Value'!$B$6="Customer location",SUMIFS(Data!$H:$H,Data!$C:$C,VAL!$E177,Data!$I:$I,"&gt;0",Data!$I:$I,"&lt;=52"),
IF('Sales Value'!$B$6="Product type",SUMIFS(Data!$H:$H,Data!$F:$F,VAL!$E177,Data!$I:$I,"&gt;0",Data!$I:$I,"&lt;=52"),
""))))</f>
        <v/>
      </c>
      <c r="P177" s="35" t="str">
        <f>IF($E177="","",
IF('Sales Value'!$B$6="Customer name",SUMIFS(Data!$H:$H,Data!$B:$B,VAL!$E177,Data!$I:$I,"&gt;52",Data!$I:$I,"&lt;=104"),
IF('Sales Value'!$B$6="Customer location",SUMIFS(Data!$H:$H,Data!$C:$C,VAL!$E177,Data!$I:$I,"&gt;52",Data!$I:$I,"&lt;=104"),
IF('Sales Value'!$B$6="Product type",SUMIFS(Data!$H:$H,Data!$F:$F,VAL!$E177,Data!$I:$I,"&gt;52",Data!$I:$I,"&lt;=104"),
""))))</f>
        <v/>
      </c>
    </row>
    <row r="178" spans="1:16" x14ac:dyDescent="0.35">
      <c r="A178" s="8" t="str">
        <f>IFERROR(_xlfn.RANK.EQ(F178,$F$3:$F$150,0)+COUNTIF($F$3:F178,F178)-1,"")</f>
        <v/>
      </c>
      <c r="B178" s="8" t="str">
        <f>IFERROR(_xlfn.RANK.EQ(I178,$I$3:$I$150,0)+COUNTIF($I$3:I178,I178)-1,"")</f>
        <v/>
      </c>
      <c r="C178" s="8" t="str">
        <f>IFERROR(_xlfn.RANK.EQ(L178,$L$3:$L$150,0)+COUNTIF($L$3:L178,L178)-1,"")</f>
        <v/>
      </c>
      <c r="D178" s="8" t="str">
        <f>IFERROR(_xlfn.RANK.EQ(O178,$O$3:$O$150,0)+COUNTIF($O$3:O178,O178)-1,"")</f>
        <v/>
      </c>
      <c r="E178" t="str">
        <f xml:space="preserve">
IF('Pivot fields'!$B177="(blank)","",
IF('Sales Value'!$B$6="Customer Name",IF(NOT(OR('Pivot fields'!$B177="(blank)",'Pivot fields'!$B177="")),'Pivot fields'!$B177,""),
IF('Sales Value'!$B$6="Customer location",IF(NOT(OR('Pivot fields'!$D177="(blank)",'Pivot fields'!$D177="")),'Pivot fields'!$D177,""),
IF('Sales Value'!$B$6="Product type",IF(NOT(OR('Pivot fields'!$F177="(blank)",'Pivot fields'!$F177="")),'Pivot fields'!$F177,""),
""))))</f>
        <v/>
      </c>
      <c r="F178" s="35" t="str">
        <f>IF($E178="","",
IF('Sales Value'!$B$6="Customer name",SUMIFS(Data!$H:$H,Data!$B:$B,VAL!$E178,Data!$I:$I,1),
IF('Sales Value'!$B$6="Customer location",SUMIFS(Data!$H:$H,Data!$C:$C,VAL!$E178,Data!$I:$I,1),
IF('Sales Value'!$B$6="Product type",SUMIFS(Data!$H:$H,Data!$F:$F,VAL!$E178,Data!$I:$I,1),
""))))</f>
        <v/>
      </c>
      <c r="G178" s="35" t="str">
        <f>IF($E178="","",
IF('Sales Value'!$B$6="Customer name",SUMIFS(Data!$H:$H,Data!$B:$B,VAL!$E178,Data!$I:$I,53),
IF('Sales Value'!$B$6="Customer location",SUMIFS(Data!$H:$H,Data!$C:$C,VAL!$E178,Data!$I:$I,53),
IF('Sales Value'!$B$6="Product type",SUMIFS(Data!$H:$H,Data!$F:$F,VAL!$E178,Data!$I:$I,53),
""))))</f>
        <v/>
      </c>
      <c r="I178" s="35" t="str">
        <f>IF($E178="","",
IF('Sales Value'!$B$6="Customer name",SUMIFS(Data!$H:$H,Data!$B:$B,VAL!$E178,Data!$I:$I,"&gt;0",Data!$I:$I,"&lt;=4"),
IF('Sales Value'!$B$6="Customer location",SUMIFS(Data!$H:$H,Data!$C:$C,VAL!$E178,Data!$I:$I,"&gt;0",Data!$I:$I,"&lt;=4"),
IF('Sales Value'!$B$6="Product type",SUMIFS(Data!$H:$H,Data!$F:$F,VAL!$E178,Data!$I:$I,"&gt;0",Data!$I:$I,"&lt;=4"),
""))))</f>
        <v/>
      </c>
      <c r="J178" s="35" t="str">
        <f>IF($E178="","",
IF('Sales Value'!$B$6="Customer name",SUMIFS(Data!$H:$H,Data!$B:$B,VAL!$E178,Data!$I:$I,"&gt;52",Data!$I:$I,"&lt;=56"),
IF('Sales Value'!$B$6="Customer location",SUMIFS(Data!$H:$H,Data!$C:$C,VAL!$E178,Data!$I:$I,"&gt;52",Data!$I:$I,"&lt;=56"),
IF('Sales Value'!$B$6="Product type",SUMIFS(Data!$H:$H,Data!$F:$F,VAL!$E178,Data!$I:$I,"&gt;52",Data!$I:$I,"&lt;=56"),
""))))</f>
        <v/>
      </c>
      <c r="L178" s="35" t="str">
        <f>IF($E178="","",
IF('Sales Value'!$B$6="Customer name",SUMIFS(Data!$H:$H,Data!$B:$B,VAL!$E178,Data!$I:$I,"&gt;0",Data!$I:$I,"&lt;=13"),
IF('Sales Value'!$B$6="Customer location",SUMIFS(Data!$H:$H,Data!$C:$C,VAL!$E178,Data!$I:$I,"&gt;0",Data!$I:$I,"&lt;=13"),
IF('Sales Value'!$B$6="Product type",SUMIFS(Data!$H:$H,Data!$F:$F,VAL!$E178,Data!$I:$I,"&gt;0",Data!$I:$I,"&lt;=13"),
""))))</f>
        <v/>
      </c>
      <c r="M178" s="35" t="str">
        <f>IF($E178="","",
IF('Sales Value'!$B$6="Customer name",SUMIFS(Data!$H:$H,Data!$B:$B,VAL!$E178,Data!$I:$I,"&gt;52",Data!$I:$I,"&lt;=65"),
IF('Sales Value'!$B$6="Customer location",SUMIFS(Data!$H:$H,Data!$C:$C,VAL!$E178,Data!$I:$I,"&gt;52",Data!$I:$I,"&lt;=65"),
IF('Sales Value'!$B$6="Product type",SUMIFS(Data!$H:$H,Data!$F:$F,VAL!$E178,Data!$I:$I,"&gt;52",Data!$I:$I,"&lt;=65"),
""))))</f>
        <v/>
      </c>
      <c r="O178" s="35" t="str">
        <f>IF($E178="","",
IF('Sales Value'!$B$6="Customer name",SUMIFS(Data!$H:$H,Data!$B:$B,VAL!$E178,Data!$I:$I,"&gt;0",Data!$I:$I,"&lt;=52"),
IF('Sales Value'!$B$6="Customer location",SUMIFS(Data!$H:$H,Data!$C:$C,VAL!$E178,Data!$I:$I,"&gt;0",Data!$I:$I,"&lt;=52"),
IF('Sales Value'!$B$6="Product type",SUMIFS(Data!$H:$H,Data!$F:$F,VAL!$E178,Data!$I:$I,"&gt;0",Data!$I:$I,"&lt;=52"),
""))))</f>
        <v/>
      </c>
      <c r="P178" s="35" t="str">
        <f>IF($E178="","",
IF('Sales Value'!$B$6="Customer name",SUMIFS(Data!$H:$H,Data!$B:$B,VAL!$E178,Data!$I:$I,"&gt;52",Data!$I:$I,"&lt;=104"),
IF('Sales Value'!$B$6="Customer location",SUMIFS(Data!$H:$H,Data!$C:$C,VAL!$E178,Data!$I:$I,"&gt;52",Data!$I:$I,"&lt;=104"),
IF('Sales Value'!$B$6="Product type",SUMIFS(Data!$H:$H,Data!$F:$F,VAL!$E178,Data!$I:$I,"&gt;52",Data!$I:$I,"&lt;=104"),
""))))</f>
        <v/>
      </c>
    </row>
    <row r="179" spans="1:16" x14ac:dyDescent="0.35">
      <c r="A179" s="8" t="str">
        <f>IFERROR(_xlfn.RANK.EQ(F179,$F$3:$F$150,0)+COUNTIF($F$3:F179,F179)-1,"")</f>
        <v/>
      </c>
      <c r="B179" s="8" t="str">
        <f>IFERROR(_xlfn.RANK.EQ(I179,$I$3:$I$150,0)+COUNTIF($I$3:I179,I179)-1,"")</f>
        <v/>
      </c>
      <c r="C179" s="8" t="str">
        <f>IFERROR(_xlfn.RANK.EQ(L179,$L$3:$L$150,0)+COUNTIF($L$3:L179,L179)-1,"")</f>
        <v/>
      </c>
      <c r="D179" s="8" t="str">
        <f>IFERROR(_xlfn.RANK.EQ(O179,$O$3:$O$150,0)+COUNTIF($O$3:O179,O179)-1,"")</f>
        <v/>
      </c>
      <c r="E179" t="str">
        <f xml:space="preserve">
IF('Pivot fields'!$B178="(blank)","",
IF('Sales Value'!$B$6="Customer Name",IF(NOT(OR('Pivot fields'!$B178="(blank)",'Pivot fields'!$B178="")),'Pivot fields'!$B178,""),
IF('Sales Value'!$B$6="Customer location",IF(NOT(OR('Pivot fields'!$D178="(blank)",'Pivot fields'!$D178="")),'Pivot fields'!$D178,""),
IF('Sales Value'!$B$6="Product type",IF(NOT(OR('Pivot fields'!$F178="(blank)",'Pivot fields'!$F178="")),'Pivot fields'!$F178,""),
""))))</f>
        <v/>
      </c>
      <c r="F179" s="35" t="str">
        <f>IF($E179="","",
IF('Sales Value'!$B$6="Customer name",SUMIFS(Data!$H:$H,Data!$B:$B,VAL!$E179,Data!$I:$I,1),
IF('Sales Value'!$B$6="Customer location",SUMIFS(Data!$H:$H,Data!$C:$C,VAL!$E179,Data!$I:$I,1),
IF('Sales Value'!$B$6="Product type",SUMIFS(Data!$H:$H,Data!$F:$F,VAL!$E179,Data!$I:$I,1),
""))))</f>
        <v/>
      </c>
      <c r="G179" s="35" t="str">
        <f>IF($E179="","",
IF('Sales Value'!$B$6="Customer name",SUMIFS(Data!$H:$H,Data!$B:$B,VAL!$E179,Data!$I:$I,53),
IF('Sales Value'!$B$6="Customer location",SUMIFS(Data!$H:$H,Data!$C:$C,VAL!$E179,Data!$I:$I,53),
IF('Sales Value'!$B$6="Product type",SUMIFS(Data!$H:$H,Data!$F:$F,VAL!$E179,Data!$I:$I,53),
""))))</f>
        <v/>
      </c>
      <c r="I179" s="35" t="str">
        <f>IF($E179="","",
IF('Sales Value'!$B$6="Customer name",SUMIFS(Data!$H:$H,Data!$B:$B,VAL!$E179,Data!$I:$I,"&gt;0",Data!$I:$I,"&lt;=4"),
IF('Sales Value'!$B$6="Customer location",SUMIFS(Data!$H:$H,Data!$C:$C,VAL!$E179,Data!$I:$I,"&gt;0",Data!$I:$I,"&lt;=4"),
IF('Sales Value'!$B$6="Product type",SUMIFS(Data!$H:$H,Data!$F:$F,VAL!$E179,Data!$I:$I,"&gt;0",Data!$I:$I,"&lt;=4"),
""))))</f>
        <v/>
      </c>
      <c r="J179" s="35" t="str">
        <f>IF($E179="","",
IF('Sales Value'!$B$6="Customer name",SUMIFS(Data!$H:$H,Data!$B:$B,VAL!$E179,Data!$I:$I,"&gt;52",Data!$I:$I,"&lt;=56"),
IF('Sales Value'!$B$6="Customer location",SUMIFS(Data!$H:$H,Data!$C:$C,VAL!$E179,Data!$I:$I,"&gt;52",Data!$I:$I,"&lt;=56"),
IF('Sales Value'!$B$6="Product type",SUMIFS(Data!$H:$H,Data!$F:$F,VAL!$E179,Data!$I:$I,"&gt;52",Data!$I:$I,"&lt;=56"),
""))))</f>
        <v/>
      </c>
      <c r="L179" s="35" t="str">
        <f>IF($E179="","",
IF('Sales Value'!$B$6="Customer name",SUMIFS(Data!$H:$H,Data!$B:$B,VAL!$E179,Data!$I:$I,"&gt;0",Data!$I:$I,"&lt;=13"),
IF('Sales Value'!$B$6="Customer location",SUMIFS(Data!$H:$H,Data!$C:$C,VAL!$E179,Data!$I:$I,"&gt;0",Data!$I:$I,"&lt;=13"),
IF('Sales Value'!$B$6="Product type",SUMIFS(Data!$H:$H,Data!$F:$F,VAL!$E179,Data!$I:$I,"&gt;0",Data!$I:$I,"&lt;=13"),
""))))</f>
        <v/>
      </c>
      <c r="M179" s="35" t="str">
        <f>IF($E179="","",
IF('Sales Value'!$B$6="Customer name",SUMIFS(Data!$H:$H,Data!$B:$B,VAL!$E179,Data!$I:$I,"&gt;52",Data!$I:$I,"&lt;=65"),
IF('Sales Value'!$B$6="Customer location",SUMIFS(Data!$H:$H,Data!$C:$C,VAL!$E179,Data!$I:$I,"&gt;52",Data!$I:$I,"&lt;=65"),
IF('Sales Value'!$B$6="Product type",SUMIFS(Data!$H:$H,Data!$F:$F,VAL!$E179,Data!$I:$I,"&gt;52",Data!$I:$I,"&lt;=65"),
""))))</f>
        <v/>
      </c>
      <c r="O179" s="35" t="str">
        <f>IF($E179="","",
IF('Sales Value'!$B$6="Customer name",SUMIFS(Data!$H:$H,Data!$B:$B,VAL!$E179,Data!$I:$I,"&gt;0",Data!$I:$I,"&lt;=52"),
IF('Sales Value'!$B$6="Customer location",SUMIFS(Data!$H:$H,Data!$C:$C,VAL!$E179,Data!$I:$I,"&gt;0",Data!$I:$I,"&lt;=52"),
IF('Sales Value'!$B$6="Product type",SUMIFS(Data!$H:$H,Data!$F:$F,VAL!$E179,Data!$I:$I,"&gt;0",Data!$I:$I,"&lt;=52"),
""))))</f>
        <v/>
      </c>
      <c r="P179" s="35" t="str">
        <f>IF($E179="","",
IF('Sales Value'!$B$6="Customer name",SUMIFS(Data!$H:$H,Data!$B:$B,VAL!$E179,Data!$I:$I,"&gt;52",Data!$I:$I,"&lt;=104"),
IF('Sales Value'!$B$6="Customer location",SUMIFS(Data!$H:$H,Data!$C:$C,VAL!$E179,Data!$I:$I,"&gt;52",Data!$I:$I,"&lt;=104"),
IF('Sales Value'!$B$6="Product type",SUMIFS(Data!$H:$H,Data!$F:$F,VAL!$E179,Data!$I:$I,"&gt;52",Data!$I:$I,"&lt;=104"),
""))))</f>
        <v/>
      </c>
    </row>
    <row r="180" spans="1:16" x14ac:dyDescent="0.35">
      <c r="A180" s="8" t="str">
        <f>IFERROR(_xlfn.RANK.EQ(F180,$F$3:$F$150,0)+COUNTIF($F$3:F180,F180)-1,"")</f>
        <v/>
      </c>
      <c r="B180" s="8" t="str">
        <f>IFERROR(_xlfn.RANK.EQ(I180,$I$3:$I$150,0)+COUNTIF($I$3:I180,I180)-1,"")</f>
        <v/>
      </c>
      <c r="C180" s="8" t="str">
        <f>IFERROR(_xlfn.RANK.EQ(L180,$L$3:$L$150,0)+COUNTIF($L$3:L180,L180)-1,"")</f>
        <v/>
      </c>
      <c r="D180" s="8" t="str">
        <f>IFERROR(_xlfn.RANK.EQ(O180,$O$3:$O$150,0)+COUNTIF($O$3:O180,O180)-1,"")</f>
        <v/>
      </c>
      <c r="E180" t="str">
        <f xml:space="preserve">
IF('Pivot fields'!$B179="(blank)","",
IF('Sales Value'!$B$6="Customer Name",IF(NOT(OR('Pivot fields'!$B179="(blank)",'Pivot fields'!$B179="")),'Pivot fields'!$B179,""),
IF('Sales Value'!$B$6="Customer location",IF(NOT(OR('Pivot fields'!$D179="(blank)",'Pivot fields'!$D179="")),'Pivot fields'!$D179,""),
IF('Sales Value'!$B$6="Product type",IF(NOT(OR('Pivot fields'!$F179="(blank)",'Pivot fields'!$F179="")),'Pivot fields'!$F179,""),
""))))</f>
        <v/>
      </c>
      <c r="F180" s="35" t="str">
        <f>IF($E180="","",
IF('Sales Value'!$B$6="Customer name",SUMIFS(Data!$H:$H,Data!$B:$B,VAL!$E180,Data!$I:$I,1),
IF('Sales Value'!$B$6="Customer location",SUMIFS(Data!$H:$H,Data!$C:$C,VAL!$E180,Data!$I:$I,1),
IF('Sales Value'!$B$6="Product type",SUMIFS(Data!$H:$H,Data!$F:$F,VAL!$E180,Data!$I:$I,1),
""))))</f>
        <v/>
      </c>
      <c r="G180" s="35" t="str">
        <f>IF($E180="","",
IF('Sales Value'!$B$6="Customer name",SUMIFS(Data!$H:$H,Data!$B:$B,VAL!$E180,Data!$I:$I,53),
IF('Sales Value'!$B$6="Customer location",SUMIFS(Data!$H:$H,Data!$C:$C,VAL!$E180,Data!$I:$I,53),
IF('Sales Value'!$B$6="Product type",SUMIFS(Data!$H:$H,Data!$F:$F,VAL!$E180,Data!$I:$I,53),
""))))</f>
        <v/>
      </c>
      <c r="I180" s="35" t="str">
        <f>IF($E180="","",
IF('Sales Value'!$B$6="Customer name",SUMIFS(Data!$H:$H,Data!$B:$B,VAL!$E180,Data!$I:$I,"&gt;0",Data!$I:$I,"&lt;=4"),
IF('Sales Value'!$B$6="Customer location",SUMIFS(Data!$H:$H,Data!$C:$C,VAL!$E180,Data!$I:$I,"&gt;0",Data!$I:$I,"&lt;=4"),
IF('Sales Value'!$B$6="Product type",SUMIFS(Data!$H:$H,Data!$F:$F,VAL!$E180,Data!$I:$I,"&gt;0",Data!$I:$I,"&lt;=4"),
""))))</f>
        <v/>
      </c>
      <c r="J180" s="35" t="str">
        <f>IF($E180="","",
IF('Sales Value'!$B$6="Customer name",SUMIFS(Data!$H:$H,Data!$B:$B,VAL!$E180,Data!$I:$I,"&gt;52",Data!$I:$I,"&lt;=56"),
IF('Sales Value'!$B$6="Customer location",SUMIFS(Data!$H:$H,Data!$C:$C,VAL!$E180,Data!$I:$I,"&gt;52",Data!$I:$I,"&lt;=56"),
IF('Sales Value'!$B$6="Product type",SUMIFS(Data!$H:$H,Data!$F:$F,VAL!$E180,Data!$I:$I,"&gt;52",Data!$I:$I,"&lt;=56"),
""))))</f>
        <v/>
      </c>
      <c r="L180" s="35" t="str">
        <f>IF($E180="","",
IF('Sales Value'!$B$6="Customer name",SUMIFS(Data!$H:$H,Data!$B:$B,VAL!$E180,Data!$I:$I,"&gt;0",Data!$I:$I,"&lt;=13"),
IF('Sales Value'!$B$6="Customer location",SUMIFS(Data!$H:$H,Data!$C:$C,VAL!$E180,Data!$I:$I,"&gt;0",Data!$I:$I,"&lt;=13"),
IF('Sales Value'!$B$6="Product type",SUMIFS(Data!$H:$H,Data!$F:$F,VAL!$E180,Data!$I:$I,"&gt;0",Data!$I:$I,"&lt;=13"),
""))))</f>
        <v/>
      </c>
      <c r="M180" s="35" t="str">
        <f>IF($E180="","",
IF('Sales Value'!$B$6="Customer name",SUMIFS(Data!$H:$H,Data!$B:$B,VAL!$E180,Data!$I:$I,"&gt;52",Data!$I:$I,"&lt;=65"),
IF('Sales Value'!$B$6="Customer location",SUMIFS(Data!$H:$H,Data!$C:$C,VAL!$E180,Data!$I:$I,"&gt;52",Data!$I:$I,"&lt;=65"),
IF('Sales Value'!$B$6="Product type",SUMIFS(Data!$H:$H,Data!$F:$F,VAL!$E180,Data!$I:$I,"&gt;52",Data!$I:$I,"&lt;=65"),
""))))</f>
        <v/>
      </c>
      <c r="O180" s="35" t="str">
        <f>IF($E180="","",
IF('Sales Value'!$B$6="Customer name",SUMIFS(Data!$H:$H,Data!$B:$B,VAL!$E180,Data!$I:$I,"&gt;0",Data!$I:$I,"&lt;=52"),
IF('Sales Value'!$B$6="Customer location",SUMIFS(Data!$H:$H,Data!$C:$C,VAL!$E180,Data!$I:$I,"&gt;0",Data!$I:$I,"&lt;=52"),
IF('Sales Value'!$B$6="Product type",SUMIFS(Data!$H:$H,Data!$F:$F,VAL!$E180,Data!$I:$I,"&gt;0",Data!$I:$I,"&lt;=52"),
""))))</f>
        <v/>
      </c>
      <c r="P180" s="35" t="str">
        <f>IF($E180="","",
IF('Sales Value'!$B$6="Customer name",SUMIFS(Data!$H:$H,Data!$B:$B,VAL!$E180,Data!$I:$I,"&gt;52",Data!$I:$I,"&lt;=104"),
IF('Sales Value'!$B$6="Customer location",SUMIFS(Data!$H:$H,Data!$C:$C,VAL!$E180,Data!$I:$I,"&gt;52",Data!$I:$I,"&lt;=104"),
IF('Sales Value'!$B$6="Product type",SUMIFS(Data!$H:$H,Data!$F:$F,VAL!$E180,Data!$I:$I,"&gt;52",Data!$I:$I,"&lt;=104"),
""))))</f>
        <v/>
      </c>
    </row>
    <row r="181" spans="1:16" x14ac:dyDescent="0.35">
      <c r="A181" s="8" t="str">
        <f>IFERROR(_xlfn.RANK.EQ(F181,$F$3:$F$150,0)+COUNTIF($F$3:F181,F181)-1,"")</f>
        <v/>
      </c>
      <c r="B181" s="8" t="str">
        <f>IFERROR(_xlfn.RANK.EQ(I181,$I$3:$I$150,0)+COUNTIF($I$3:I181,I181)-1,"")</f>
        <v/>
      </c>
      <c r="C181" s="8" t="str">
        <f>IFERROR(_xlfn.RANK.EQ(L181,$L$3:$L$150,0)+COUNTIF($L$3:L181,L181)-1,"")</f>
        <v/>
      </c>
      <c r="D181" s="8" t="str">
        <f>IFERROR(_xlfn.RANK.EQ(O181,$O$3:$O$150,0)+COUNTIF($O$3:O181,O181)-1,"")</f>
        <v/>
      </c>
      <c r="E181" t="str">
        <f xml:space="preserve">
IF('Pivot fields'!$B180="(blank)","",
IF('Sales Value'!$B$6="Customer Name",IF(NOT(OR('Pivot fields'!$B180="(blank)",'Pivot fields'!$B180="")),'Pivot fields'!$B180,""),
IF('Sales Value'!$B$6="Customer location",IF(NOT(OR('Pivot fields'!$D180="(blank)",'Pivot fields'!$D180="")),'Pivot fields'!$D180,""),
IF('Sales Value'!$B$6="Product type",IF(NOT(OR('Pivot fields'!$F180="(blank)",'Pivot fields'!$F180="")),'Pivot fields'!$F180,""),
""))))</f>
        <v/>
      </c>
      <c r="F181" s="35" t="str">
        <f>IF($E181="","",
IF('Sales Value'!$B$6="Customer name",SUMIFS(Data!$H:$H,Data!$B:$B,VAL!$E181,Data!$I:$I,1),
IF('Sales Value'!$B$6="Customer location",SUMIFS(Data!$H:$H,Data!$C:$C,VAL!$E181,Data!$I:$I,1),
IF('Sales Value'!$B$6="Product type",SUMIFS(Data!$H:$H,Data!$F:$F,VAL!$E181,Data!$I:$I,1),
""))))</f>
        <v/>
      </c>
      <c r="G181" s="35" t="str">
        <f>IF($E181="","",
IF('Sales Value'!$B$6="Customer name",SUMIFS(Data!$H:$H,Data!$B:$B,VAL!$E181,Data!$I:$I,53),
IF('Sales Value'!$B$6="Customer location",SUMIFS(Data!$H:$H,Data!$C:$C,VAL!$E181,Data!$I:$I,53),
IF('Sales Value'!$B$6="Product type",SUMIFS(Data!$H:$H,Data!$F:$F,VAL!$E181,Data!$I:$I,53),
""))))</f>
        <v/>
      </c>
      <c r="I181" s="35" t="str">
        <f>IF($E181="","",
IF('Sales Value'!$B$6="Customer name",SUMIFS(Data!$H:$H,Data!$B:$B,VAL!$E181,Data!$I:$I,"&gt;0",Data!$I:$I,"&lt;=4"),
IF('Sales Value'!$B$6="Customer location",SUMIFS(Data!$H:$H,Data!$C:$C,VAL!$E181,Data!$I:$I,"&gt;0",Data!$I:$I,"&lt;=4"),
IF('Sales Value'!$B$6="Product type",SUMIFS(Data!$H:$H,Data!$F:$F,VAL!$E181,Data!$I:$I,"&gt;0",Data!$I:$I,"&lt;=4"),
""))))</f>
        <v/>
      </c>
      <c r="J181" s="35" t="str">
        <f>IF($E181="","",
IF('Sales Value'!$B$6="Customer name",SUMIFS(Data!$H:$H,Data!$B:$B,VAL!$E181,Data!$I:$I,"&gt;52",Data!$I:$I,"&lt;=56"),
IF('Sales Value'!$B$6="Customer location",SUMIFS(Data!$H:$H,Data!$C:$C,VAL!$E181,Data!$I:$I,"&gt;52",Data!$I:$I,"&lt;=56"),
IF('Sales Value'!$B$6="Product type",SUMIFS(Data!$H:$H,Data!$F:$F,VAL!$E181,Data!$I:$I,"&gt;52",Data!$I:$I,"&lt;=56"),
""))))</f>
        <v/>
      </c>
      <c r="L181" s="35" t="str">
        <f>IF($E181="","",
IF('Sales Value'!$B$6="Customer name",SUMIFS(Data!$H:$H,Data!$B:$B,VAL!$E181,Data!$I:$I,"&gt;0",Data!$I:$I,"&lt;=13"),
IF('Sales Value'!$B$6="Customer location",SUMIFS(Data!$H:$H,Data!$C:$C,VAL!$E181,Data!$I:$I,"&gt;0",Data!$I:$I,"&lt;=13"),
IF('Sales Value'!$B$6="Product type",SUMIFS(Data!$H:$H,Data!$F:$F,VAL!$E181,Data!$I:$I,"&gt;0",Data!$I:$I,"&lt;=13"),
""))))</f>
        <v/>
      </c>
      <c r="M181" s="35" t="str">
        <f>IF($E181="","",
IF('Sales Value'!$B$6="Customer name",SUMIFS(Data!$H:$H,Data!$B:$B,VAL!$E181,Data!$I:$I,"&gt;52",Data!$I:$I,"&lt;=65"),
IF('Sales Value'!$B$6="Customer location",SUMIFS(Data!$H:$H,Data!$C:$C,VAL!$E181,Data!$I:$I,"&gt;52",Data!$I:$I,"&lt;=65"),
IF('Sales Value'!$B$6="Product type",SUMIFS(Data!$H:$H,Data!$F:$F,VAL!$E181,Data!$I:$I,"&gt;52",Data!$I:$I,"&lt;=65"),
""))))</f>
        <v/>
      </c>
      <c r="O181" s="35" t="str">
        <f>IF($E181="","",
IF('Sales Value'!$B$6="Customer name",SUMIFS(Data!$H:$H,Data!$B:$B,VAL!$E181,Data!$I:$I,"&gt;0",Data!$I:$I,"&lt;=52"),
IF('Sales Value'!$B$6="Customer location",SUMIFS(Data!$H:$H,Data!$C:$C,VAL!$E181,Data!$I:$I,"&gt;0",Data!$I:$I,"&lt;=52"),
IF('Sales Value'!$B$6="Product type",SUMIFS(Data!$H:$H,Data!$F:$F,VAL!$E181,Data!$I:$I,"&gt;0",Data!$I:$I,"&lt;=52"),
""))))</f>
        <v/>
      </c>
      <c r="P181" s="35" t="str">
        <f>IF($E181="","",
IF('Sales Value'!$B$6="Customer name",SUMIFS(Data!$H:$H,Data!$B:$B,VAL!$E181,Data!$I:$I,"&gt;52",Data!$I:$I,"&lt;=104"),
IF('Sales Value'!$B$6="Customer location",SUMIFS(Data!$H:$H,Data!$C:$C,VAL!$E181,Data!$I:$I,"&gt;52",Data!$I:$I,"&lt;=104"),
IF('Sales Value'!$B$6="Product type",SUMIFS(Data!$H:$H,Data!$F:$F,VAL!$E181,Data!$I:$I,"&gt;52",Data!$I:$I,"&lt;=104"),
""))))</f>
        <v/>
      </c>
    </row>
    <row r="182" spans="1:16" x14ac:dyDescent="0.35">
      <c r="A182" s="8" t="str">
        <f>IFERROR(_xlfn.RANK.EQ(F182,$F$3:$F$150,0)+COUNTIF($F$3:F182,F182)-1,"")</f>
        <v/>
      </c>
      <c r="B182" s="8" t="str">
        <f>IFERROR(_xlfn.RANK.EQ(I182,$I$3:$I$150,0)+COUNTIF($I$3:I182,I182)-1,"")</f>
        <v/>
      </c>
      <c r="C182" s="8" t="str">
        <f>IFERROR(_xlfn.RANK.EQ(L182,$L$3:$L$150,0)+COUNTIF($L$3:L182,L182)-1,"")</f>
        <v/>
      </c>
      <c r="D182" s="8" t="str">
        <f>IFERROR(_xlfn.RANK.EQ(O182,$O$3:$O$150,0)+COUNTIF($O$3:O182,O182)-1,"")</f>
        <v/>
      </c>
      <c r="E182" t="str">
        <f xml:space="preserve">
IF('Pivot fields'!$B181="(blank)","",
IF('Sales Value'!$B$6="Customer Name",IF(NOT(OR('Pivot fields'!$B181="(blank)",'Pivot fields'!$B181="")),'Pivot fields'!$B181,""),
IF('Sales Value'!$B$6="Customer location",IF(NOT(OR('Pivot fields'!$D181="(blank)",'Pivot fields'!$D181="")),'Pivot fields'!$D181,""),
IF('Sales Value'!$B$6="Product type",IF(NOT(OR('Pivot fields'!$F181="(blank)",'Pivot fields'!$F181="")),'Pivot fields'!$F181,""),
""))))</f>
        <v/>
      </c>
      <c r="F182" s="35" t="str">
        <f>IF($E182="","",
IF('Sales Value'!$B$6="Customer name",SUMIFS(Data!$H:$H,Data!$B:$B,VAL!$E182,Data!$I:$I,1),
IF('Sales Value'!$B$6="Customer location",SUMIFS(Data!$H:$H,Data!$C:$C,VAL!$E182,Data!$I:$I,1),
IF('Sales Value'!$B$6="Product type",SUMIFS(Data!$H:$H,Data!$F:$F,VAL!$E182,Data!$I:$I,1),
""))))</f>
        <v/>
      </c>
      <c r="G182" s="35" t="str">
        <f>IF($E182="","",
IF('Sales Value'!$B$6="Customer name",SUMIFS(Data!$H:$H,Data!$B:$B,VAL!$E182,Data!$I:$I,53),
IF('Sales Value'!$B$6="Customer location",SUMIFS(Data!$H:$H,Data!$C:$C,VAL!$E182,Data!$I:$I,53),
IF('Sales Value'!$B$6="Product type",SUMIFS(Data!$H:$H,Data!$F:$F,VAL!$E182,Data!$I:$I,53),
""))))</f>
        <v/>
      </c>
      <c r="I182" s="35" t="str">
        <f>IF($E182="","",
IF('Sales Value'!$B$6="Customer name",SUMIFS(Data!$H:$H,Data!$B:$B,VAL!$E182,Data!$I:$I,"&gt;0",Data!$I:$I,"&lt;=4"),
IF('Sales Value'!$B$6="Customer location",SUMIFS(Data!$H:$H,Data!$C:$C,VAL!$E182,Data!$I:$I,"&gt;0",Data!$I:$I,"&lt;=4"),
IF('Sales Value'!$B$6="Product type",SUMIFS(Data!$H:$H,Data!$F:$F,VAL!$E182,Data!$I:$I,"&gt;0",Data!$I:$I,"&lt;=4"),
""))))</f>
        <v/>
      </c>
      <c r="J182" s="35" t="str">
        <f>IF($E182="","",
IF('Sales Value'!$B$6="Customer name",SUMIFS(Data!$H:$H,Data!$B:$B,VAL!$E182,Data!$I:$I,"&gt;52",Data!$I:$I,"&lt;=56"),
IF('Sales Value'!$B$6="Customer location",SUMIFS(Data!$H:$H,Data!$C:$C,VAL!$E182,Data!$I:$I,"&gt;52",Data!$I:$I,"&lt;=56"),
IF('Sales Value'!$B$6="Product type",SUMIFS(Data!$H:$H,Data!$F:$F,VAL!$E182,Data!$I:$I,"&gt;52",Data!$I:$I,"&lt;=56"),
""))))</f>
        <v/>
      </c>
      <c r="L182" s="35" t="str">
        <f>IF($E182="","",
IF('Sales Value'!$B$6="Customer name",SUMIFS(Data!$H:$H,Data!$B:$B,VAL!$E182,Data!$I:$I,"&gt;0",Data!$I:$I,"&lt;=13"),
IF('Sales Value'!$B$6="Customer location",SUMIFS(Data!$H:$H,Data!$C:$C,VAL!$E182,Data!$I:$I,"&gt;0",Data!$I:$I,"&lt;=13"),
IF('Sales Value'!$B$6="Product type",SUMIFS(Data!$H:$H,Data!$F:$F,VAL!$E182,Data!$I:$I,"&gt;0",Data!$I:$I,"&lt;=13"),
""))))</f>
        <v/>
      </c>
      <c r="M182" s="35" t="str">
        <f>IF($E182="","",
IF('Sales Value'!$B$6="Customer name",SUMIFS(Data!$H:$H,Data!$B:$B,VAL!$E182,Data!$I:$I,"&gt;52",Data!$I:$I,"&lt;=65"),
IF('Sales Value'!$B$6="Customer location",SUMIFS(Data!$H:$H,Data!$C:$C,VAL!$E182,Data!$I:$I,"&gt;52",Data!$I:$I,"&lt;=65"),
IF('Sales Value'!$B$6="Product type",SUMIFS(Data!$H:$H,Data!$F:$F,VAL!$E182,Data!$I:$I,"&gt;52",Data!$I:$I,"&lt;=65"),
""))))</f>
        <v/>
      </c>
      <c r="O182" s="35" t="str">
        <f>IF($E182="","",
IF('Sales Value'!$B$6="Customer name",SUMIFS(Data!$H:$H,Data!$B:$B,VAL!$E182,Data!$I:$I,"&gt;0",Data!$I:$I,"&lt;=52"),
IF('Sales Value'!$B$6="Customer location",SUMIFS(Data!$H:$H,Data!$C:$C,VAL!$E182,Data!$I:$I,"&gt;0",Data!$I:$I,"&lt;=52"),
IF('Sales Value'!$B$6="Product type",SUMIFS(Data!$H:$H,Data!$F:$F,VAL!$E182,Data!$I:$I,"&gt;0",Data!$I:$I,"&lt;=52"),
""))))</f>
        <v/>
      </c>
      <c r="P182" s="35" t="str">
        <f>IF($E182="","",
IF('Sales Value'!$B$6="Customer name",SUMIFS(Data!$H:$H,Data!$B:$B,VAL!$E182,Data!$I:$I,"&gt;52",Data!$I:$I,"&lt;=104"),
IF('Sales Value'!$B$6="Customer location",SUMIFS(Data!$H:$H,Data!$C:$C,VAL!$E182,Data!$I:$I,"&gt;52",Data!$I:$I,"&lt;=104"),
IF('Sales Value'!$B$6="Product type",SUMIFS(Data!$H:$H,Data!$F:$F,VAL!$E182,Data!$I:$I,"&gt;52",Data!$I:$I,"&lt;=104"),
""))))</f>
        <v/>
      </c>
    </row>
    <row r="183" spans="1:16" x14ac:dyDescent="0.35">
      <c r="A183" s="8" t="str">
        <f>IFERROR(_xlfn.RANK.EQ(F183,$F$3:$F$150,0)+COUNTIF($F$3:F183,F183)-1,"")</f>
        <v/>
      </c>
      <c r="B183" s="8" t="str">
        <f>IFERROR(_xlfn.RANK.EQ(I183,$I$3:$I$150,0)+COUNTIF($I$3:I183,I183)-1,"")</f>
        <v/>
      </c>
      <c r="C183" s="8" t="str">
        <f>IFERROR(_xlfn.RANK.EQ(L183,$L$3:$L$150,0)+COUNTIF($L$3:L183,L183)-1,"")</f>
        <v/>
      </c>
      <c r="D183" s="8" t="str">
        <f>IFERROR(_xlfn.RANK.EQ(O183,$O$3:$O$150,0)+COUNTIF($O$3:O183,O183)-1,"")</f>
        <v/>
      </c>
      <c r="E183" t="str">
        <f xml:space="preserve">
IF('Pivot fields'!$B182="(blank)","",
IF('Sales Value'!$B$6="Customer Name",IF(NOT(OR('Pivot fields'!$B182="(blank)",'Pivot fields'!$B182="")),'Pivot fields'!$B182,""),
IF('Sales Value'!$B$6="Customer location",IF(NOT(OR('Pivot fields'!$D182="(blank)",'Pivot fields'!$D182="")),'Pivot fields'!$D182,""),
IF('Sales Value'!$B$6="Product type",IF(NOT(OR('Pivot fields'!$F182="(blank)",'Pivot fields'!$F182="")),'Pivot fields'!$F182,""),
""))))</f>
        <v/>
      </c>
      <c r="F183" s="35" t="str">
        <f>IF($E183="","",
IF('Sales Value'!$B$6="Customer name",SUMIFS(Data!$H:$H,Data!$B:$B,VAL!$E183,Data!$I:$I,1),
IF('Sales Value'!$B$6="Customer location",SUMIFS(Data!$H:$H,Data!$C:$C,VAL!$E183,Data!$I:$I,1),
IF('Sales Value'!$B$6="Product type",SUMIFS(Data!$H:$H,Data!$F:$F,VAL!$E183,Data!$I:$I,1),
""))))</f>
        <v/>
      </c>
      <c r="G183" s="35" t="str">
        <f>IF($E183="","",
IF('Sales Value'!$B$6="Customer name",SUMIFS(Data!$H:$H,Data!$B:$B,VAL!$E183,Data!$I:$I,53),
IF('Sales Value'!$B$6="Customer location",SUMIFS(Data!$H:$H,Data!$C:$C,VAL!$E183,Data!$I:$I,53),
IF('Sales Value'!$B$6="Product type",SUMIFS(Data!$H:$H,Data!$F:$F,VAL!$E183,Data!$I:$I,53),
""))))</f>
        <v/>
      </c>
      <c r="I183" s="35" t="str">
        <f>IF($E183="","",
IF('Sales Value'!$B$6="Customer name",SUMIFS(Data!$H:$H,Data!$B:$B,VAL!$E183,Data!$I:$I,"&gt;0",Data!$I:$I,"&lt;=4"),
IF('Sales Value'!$B$6="Customer location",SUMIFS(Data!$H:$H,Data!$C:$C,VAL!$E183,Data!$I:$I,"&gt;0",Data!$I:$I,"&lt;=4"),
IF('Sales Value'!$B$6="Product type",SUMIFS(Data!$H:$H,Data!$F:$F,VAL!$E183,Data!$I:$I,"&gt;0",Data!$I:$I,"&lt;=4"),
""))))</f>
        <v/>
      </c>
      <c r="J183" s="35" t="str">
        <f>IF($E183="","",
IF('Sales Value'!$B$6="Customer name",SUMIFS(Data!$H:$H,Data!$B:$B,VAL!$E183,Data!$I:$I,"&gt;52",Data!$I:$I,"&lt;=56"),
IF('Sales Value'!$B$6="Customer location",SUMIFS(Data!$H:$H,Data!$C:$C,VAL!$E183,Data!$I:$I,"&gt;52",Data!$I:$I,"&lt;=56"),
IF('Sales Value'!$B$6="Product type",SUMIFS(Data!$H:$H,Data!$F:$F,VAL!$E183,Data!$I:$I,"&gt;52",Data!$I:$I,"&lt;=56"),
""))))</f>
        <v/>
      </c>
      <c r="L183" s="35" t="str">
        <f>IF($E183="","",
IF('Sales Value'!$B$6="Customer name",SUMIFS(Data!$H:$H,Data!$B:$B,VAL!$E183,Data!$I:$I,"&gt;0",Data!$I:$I,"&lt;=13"),
IF('Sales Value'!$B$6="Customer location",SUMIFS(Data!$H:$H,Data!$C:$C,VAL!$E183,Data!$I:$I,"&gt;0",Data!$I:$I,"&lt;=13"),
IF('Sales Value'!$B$6="Product type",SUMIFS(Data!$H:$H,Data!$F:$F,VAL!$E183,Data!$I:$I,"&gt;0",Data!$I:$I,"&lt;=13"),
""))))</f>
        <v/>
      </c>
      <c r="M183" s="35" t="str">
        <f>IF($E183="","",
IF('Sales Value'!$B$6="Customer name",SUMIFS(Data!$H:$H,Data!$B:$B,VAL!$E183,Data!$I:$I,"&gt;52",Data!$I:$I,"&lt;=65"),
IF('Sales Value'!$B$6="Customer location",SUMIFS(Data!$H:$H,Data!$C:$C,VAL!$E183,Data!$I:$I,"&gt;52",Data!$I:$I,"&lt;=65"),
IF('Sales Value'!$B$6="Product type",SUMIFS(Data!$H:$H,Data!$F:$F,VAL!$E183,Data!$I:$I,"&gt;52",Data!$I:$I,"&lt;=65"),
""))))</f>
        <v/>
      </c>
      <c r="O183" s="35" t="str">
        <f>IF($E183="","",
IF('Sales Value'!$B$6="Customer name",SUMIFS(Data!$H:$H,Data!$B:$B,VAL!$E183,Data!$I:$I,"&gt;0",Data!$I:$I,"&lt;=52"),
IF('Sales Value'!$B$6="Customer location",SUMIFS(Data!$H:$H,Data!$C:$C,VAL!$E183,Data!$I:$I,"&gt;0",Data!$I:$I,"&lt;=52"),
IF('Sales Value'!$B$6="Product type",SUMIFS(Data!$H:$H,Data!$F:$F,VAL!$E183,Data!$I:$I,"&gt;0",Data!$I:$I,"&lt;=52"),
""))))</f>
        <v/>
      </c>
      <c r="P183" s="35" t="str">
        <f>IF($E183="","",
IF('Sales Value'!$B$6="Customer name",SUMIFS(Data!$H:$H,Data!$B:$B,VAL!$E183,Data!$I:$I,"&gt;52",Data!$I:$I,"&lt;=104"),
IF('Sales Value'!$B$6="Customer location",SUMIFS(Data!$H:$H,Data!$C:$C,VAL!$E183,Data!$I:$I,"&gt;52",Data!$I:$I,"&lt;=104"),
IF('Sales Value'!$B$6="Product type",SUMIFS(Data!$H:$H,Data!$F:$F,VAL!$E183,Data!$I:$I,"&gt;52",Data!$I:$I,"&lt;=104"),
""))))</f>
        <v/>
      </c>
    </row>
    <row r="184" spans="1:16" x14ac:dyDescent="0.35">
      <c r="A184" s="8" t="str">
        <f>IFERROR(_xlfn.RANK.EQ(F184,$F$3:$F$150,0)+COUNTIF($F$3:F184,F184)-1,"")</f>
        <v/>
      </c>
      <c r="B184" s="8" t="str">
        <f>IFERROR(_xlfn.RANK.EQ(I184,$I$3:$I$150,0)+COUNTIF($I$3:I184,I184)-1,"")</f>
        <v/>
      </c>
      <c r="C184" s="8" t="str">
        <f>IFERROR(_xlfn.RANK.EQ(L184,$L$3:$L$150,0)+COUNTIF($L$3:L184,L184)-1,"")</f>
        <v/>
      </c>
      <c r="D184" s="8" t="str">
        <f>IFERROR(_xlfn.RANK.EQ(O184,$O$3:$O$150,0)+COUNTIF($O$3:O184,O184)-1,"")</f>
        <v/>
      </c>
      <c r="E184" t="str">
        <f xml:space="preserve">
IF('Pivot fields'!$B183="(blank)","",
IF('Sales Value'!$B$6="Customer Name",IF(NOT(OR('Pivot fields'!$B183="(blank)",'Pivot fields'!$B183="")),'Pivot fields'!$B183,""),
IF('Sales Value'!$B$6="Customer location",IF(NOT(OR('Pivot fields'!$D183="(blank)",'Pivot fields'!$D183="")),'Pivot fields'!$D183,""),
IF('Sales Value'!$B$6="Product type",IF(NOT(OR('Pivot fields'!$F183="(blank)",'Pivot fields'!$F183="")),'Pivot fields'!$F183,""),
""))))</f>
        <v/>
      </c>
      <c r="F184" s="35" t="str">
        <f>IF($E184="","",
IF('Sales Value'!$B$6="Customer name",SUMIFS(Data!$H:$H,Data!$B:$B,VAL!$E184,Data!$I:$I,1),
IF('Sales Value'!$B$6="Customer location",SUMIFS(Data!$H:$H,Data!$C:$C,VAL!$E184,Data!$I:$I,1),
IF('Sales Value'!$B$6="Product type",SUMIFS(Data!$H:$H,Data!$F:$F,VAL!$E184,Data!$I:$I,1),
""))))</f>
        <v/>
      </c>
      <c r="G184" s="35" t="str">
        <f>IF($E184="","",
IF('Sales Value'!$B$6="Customer name",SUMIFS(Data!$H:$H,Data!$B:$B,VAL!$E184,Data!$I:$I,53),
IF('Sales Value'!$B$6="Customer location",SUMIFS(Data!$H:$H,Data!$C:$C,VAL!$E184,Data!$I:$I,53),
IF('Sales Value'!$B$6="Product type",SUMIFS(Data!$H:$H,Data!$F:$F,VAL!$E184,Data!$I:$I,53),
""))))</f>
        <v/>
      </c>
      <c r="I184" s="35" t="str">
        <f>IF($E184="","",
IF('Sales Value'!$B$6="Customer name",SUMIFS(Data!$H:$H,Data!$B:$B,VAL!$E184,Data!$I:$I,"&gt;0",Data!$I:$I,"&lt;=4"),
IF('Sales Value'!$B$6="Customer location",SUMIFS(Data!$H:$H,Data!$C:$C,VAL!$E184,Data!$I:$I,"&gt;0",Data!$I:$I,"&lt;=4"),
IF('Sales Value'!$B$6="Product type",SUMIFS(Data!$H:$H,Data!$F:$F,VAL!$E184,Data!$I:$I,"&gt;0",Data!$I:$I,"&lt;=4"),
""))))</f>
        <v/>
      </c>
      <c r="J184" s="35" t="str">
        <f>IF($E184="","",
IF('Sales Value'!$B$6="Customer name",SUMIFS(Data!$H:$H,Data!$B:$B,VAL!$E184,Data!$I:$I,"&gt;52",Data!$I:$I,"&lt;=56"),
IF('Sales Value'!$B$6="Customer location",SUMIFS(Data!$H:$H,Data!$C:$C,VAL!$E184,Data!$I:$I,"&gt;52",Data!$I:$I,"&lt;=56"),
IF('Sales Value'!$B$6="Product type",SUMIFS(Data!$H:$H,Data!$F:$F,VAL!$E184,Data!$I:$I,"&gt;52",Data!$I:$I,"&lt;=56"),
""))))</f>
        <v/>
      </c>
      <c r="L184" s="35" t="str">
        <f>IF($E184="","",
IF('Sales Value'!$B$6="Customer name",SUMIFS(Data!$H:$H,Data!$B:$B,VAL!$E184,Data!$I:$I,"&gt;0",Data!$I:$I,"&lt;=13"),
IF('Sales Value'!$B$6="Customer location",SUMIFS(Data!$H:$H,Data!$C:$C,VAL!$E184,Data!$I:$I,"&gt;0",Data!$I:$I,"&lt;=13"),
IF('Sales Value'!$B$6="Product type",SUMIFS(Data!$H:$H,Data!$F:$F,VAL!$E184,Data!$I:$I,"&gt;0",Data!$I:$I,"&lt;=13"),
""))))</f>
        <v/>
      </c>
      <c r="M184" s="35" t="str">
        <f>IF($E184="","",
IF('Sales Value'!$B$6="Customer name",SUMIFS(Data!$H:$H,Data!$B:$B,VAL!$E184,Data!$I:$I,"&gt;52",Data!$I:$I,"&lt;=65"),
IF('Sales Value'!$B$6="Customer location",SUMIFS(Data!$H:$H,Data!$C:$C,VAL!$E184,Data!$I:$I,"&gt;52",Data!$I:$I,"&lt;=65"),
IF('Sales Value'!$B$6="Product type",SUMIFS(Data!$H:$H,Data!$F:$F,VAL!$E184,Data!$I:$I,"&gt;52",Data!$I:$I,"&lt;=65"),
""))))</f>
        <v/>
      </c>
      <c r="O184" s="35" t="str">
        <f>IF($E184="","",
IF('Sales Value'!$B$6="Customer name",SUMIFS(Data!$H:$H,Data!$B:$B,VAL!$E184,Data!$I:$I,"&gt;0",Data!$I:$I,"&lt;=52"),
IF('Sales Value'!$B$6="Customer location",SUMIFS(Data!$H:$H,Data!$C:$C,VAL!$E184,Data!$I:$I,"&gt;0",Data!$I:$I,"&lt;=52"),
IF('Sales Value'!$B$6="Product type",SUMIFS(Data!$H:$H,Data!$F:$F,VAL!$E184,Data!$I:$I,"&gt;0",Data!$I:$I,"&lt;=52"),
""))))</f>
        <v/>
      </c>
      <c r="P184" s="35" t="str">
        <f>IF($E184="","",
IF('Sales Value'!$B$6="Customer name",SUMIFS(Data!$H:$H,Data!$B:$B,VAL!$E184,Data!$I:$I,"&gt;52",Data!$I:$I,"&lt;=104"),
IF('Sales Value'!$B$6="Customer location",SUMIFS(Data!$H:$H,Data!$C:$C,VAL!$E184,Data!$I:$I,"&gt;52",Data!$I:$I,"&lt;=104"),
IF('Sales Value'!$B$6="Product type",SUMIFS(Data!$H:$H,Data!$F:$F,VAL!$E184,Data!$I:$I,"&gt;52",Data!$I:$I,"&lt;=104"),
""))))</f>
        <v/>
      </c>
    </row>
    <row r="185" spans="1:16" x14ac:dyDescent="0.35">
      <c r="A185" s="8" t="str">
        <f>IFERROR(_xlfn.RANK.EQ(F185,$F$3:$F$150,0)+COUNTIF($F$3:F185,F185)-1,"")</f>
        <v/>
      </c>
      <c r="B185" s="8" t="str">
        <f>IFERROR(_xlfn.RANK.EQ(I185,$I$3:$I$150,0)+COUNTIF($I$3:I185,I185)-1,"")</f>
        <v/>
      </c>
      <c r="C185" s="8" t="str">
        <f>IFERROR(_xlfn.RANK.EQ(L185,$L$3:$L$150,0)+COUNTIF($L$3:L185,L185)-1,"")</f>
        <v/>
      </c>
      <c r="D185" s="8" t="str">
        <f>IFERROR(_xlfn.RANK.EQ(O185,$O$3:$O$150,0)+COUNTIF($O$3:O185,O185)-1,"")</f>
        <v/>
      </c>
      <c r="E185" t="str">
        <f xml:space="preserve">
IF('Pivot fields'!$B184="(blank)","",
IF('Sales Value'!$B$6="Customer Name",IF(NOT(OR('Pivot fields'!$B184="(blank)",'Pivot fields'!$B184="")),'Pivot fields'!$B184,""),
IF('Sales Value'!$B$6="Customer location",IF(NOT(OR('Pivot fields'!$D184="(blank)",'Pivot fields'!$D184="")),'Pivot fields'!$D184,""),
IF('Sales Value'!$B$6="Product type",IF(NOT(OR('Pivot fields'!$F184="(blank)",'Pivot fields'!$F184="")),'Pivot fields'!$F184,""),
""))))</f>
        <v/>
      </c>
      <c r="F185" s="35" t="str">
        <f>IF($E185="","",
IF('Sales Value'!$B$6="Customer name",SUMIFS(Data!$H:$H,Data!$B:$B,VAL!$E185,Data!$I:$I,1),
IF('Sales Value'!$B$6="Customer location",SUMIFS(Data!$H:$H,Data!$C:$C,VAL!$E185,Data!$I:$I,1),
IF('Sales Value'!$B$6="Product type",SUMIFS(Data!$H:$H,Data!$F:$F,VAL!$E185,Data!$I:$I,1),
""))))</f>
        <v/>
      </c>
      <c r="G185" s="35" t="str">
        <f>IF($E185="","",
IF('Sales Value'!$B$6="Customer name",SUMIFS(Data!$H:$H,Data!$B:$B,VAL!$E185,Data!$I:$I,53),
IF('Sales Value'!$B$6="Customer location",SUMIFS(Data!$H:$H,Data!$C:$C,VAL!$E185,Data!$I:$I,53),
IF('Sales Value'!$B$6="Product type",SUMIFS(Data!$H:$H,Data!$F:$F,VAL!$E185,Data!$I:$I,53),
""))))</f>
        <v/>
      </c>
      <c r="I185" s="35" t="str">
        <f>IF($E185="","",
IF('Sales Value'!$B$6="Customer name",SUMIFS(Data!$H:$H,Data!$B:$B,VAL!$E185,Data!$I:$I,"&gt;0",Data!$I:$I,"&lt;=4"),
IF('Sales Value'!$B$6="Customer location",SUMIFS(Data!$H:$H,Data!$C:$C,VAL!$E185,Data!$I:$I,"&gt;0",Data!$I:$I,"&lt;=4"),
IF('Sales Value'!$B$6="Product type",SUMIFS(Data!$H:$H,Data!$F:$F,VAL!$E185,Data!$I:$I,"&gt;0",Data!$I:$I,"&lt;=4"),
""))))</f>
        <v/>
      </c>
      <c r="J185" s="35" t="str">
        <f>IF($E185="","",
IF('Sales Value'!$B$6="Customer name",SUMIFS(Data!$H:$H,Data!$B:$B,VAL!$E185,Data!$I:$I,"&gt;52",Data!$I:$I,"&lt;=56"),
IF('Sales Value'!$B$6="Customer location",SUMIFS(Data!$H:$H,Data!$C:$C,VAL!$E185,Data!$I:$I,"&gt;52",Data!$I:$I,"&lt;=56"),
IF('Sales Value'!$B$6="Product type",SUMIFS(Data!$H:$H,Data!$F:$F,VAL!$E185,Data!$I:$I,"&gt;52",Data!$I:$I,"&lt;=56"),
""))))</f>
        <v/>
      </c>
      <c r="L185" s="35" t="str">
        <f>IF($E185="","",
IF('Sales Value'!$B$6="Customer name",SUMIFS(Data!$H:$H,Data!$B:$B,VAL!$E185,Data!$I:$I,"&gt;0",Data!$I:$I,"&lt;=13"),
IF('Sales Value'!$B$6="Customer location",SUMIFS(Data!$H:$H,Data!$C:$C,VAL!$E185,Data!$I:$I,"&gt;0",Data!$I:$I,"&lt;=13"),
IF('Sales Value'!$B$6="Product type",SUMIFS(Data!$H:$H,Data!$F:$F,VAL!$E185,Data!$I:$I,"&gt;0",Data!$I:$I,"&lt;=13"),
""))))</f>
        <v/>
      </c>
      <c r="M185" s="35" t="str">
        <f>IF($E185="","",
IF('Sales Value'!$B$6="Customer name",SUMIFS(Data!$H:$H,Data!$B:$B,VAL!$E185,Data!$I:$I,"&gt;52",Data!$I:$I,"&lt;=65"),
IF('Sales Value'!$B$6="Customer location",SUMIFS(Data!$H:$H,Data!$C:$C,VAL!$E185,Data!$I:$I,"&gt;52",Data!$I:$I,"&lt;=65"),
IF('Sales Value'!$B$6="Product type",SUMIFS(Data!$H:$H,Data!$F:$F,VAL!$E185,Data!$I:$I,"&gt;52",Data!$I:$I,"&lt;=65"),
""))))</f>
        <v/>
      </c>
      <c r="O185" s="35" t="str">
        <f>IF($E185="","",
IF('Sales Value'!$B$6="Customer name",SUMIFS(Data!$H:$H,Data!$B:$B,VAL!$E185,Data!$I:$I,"&gt;0",Data!$I:$I,"&lt;=52"),
IF('Sales Value'!$B$6="Customer location",SUMIFS(Data!$H:$H,Data!$C:$C,VAL!$E185,Data!$I:$I,"&gt;0",Data!$I:$I,"&lt;=52"),
IF('Sales Value'!$B$6="Product type",SUMIFS(Data!$H:$H,Data!$F:$F,VAL!$E185,Data!$I:$I,"&gt;0",Data!$I:$I,"&lt;=52"),
""))))</f>
        <v/>
      </c>
      <c r="P185" s="35" t="str">
        <f>IF($E185="","",
IF('Sales Value'!$B$6="Customer name",SUMIFS(Data!$H:$H,Data!$B:$B,VAL!$E185,Data!$I:$I,"&gt;52",Data!$I:$I,"&lt;=104"),
IF('Sales Value'!$B$6="Customer location",SUMIFS(Data!$H:$H,Data!$C:$C,VAL!$E185,Data!$I:$I,"&gt;52",Data!$I:$I,"&lt;=104"),
IF('Sales Value'!$B$6="Product type",SUMIFS(Data!$H:$H,Data!$F:$F,VAL!$E185,Data!$I:$I,"&gt;52",Data!$I:$I,"&lt;=104"),
""))))</f>
        <v/>
      </c>
    </row>
    <row r="186" spans="1:16" x14ac:dyDescent="0.35">
      <c r="A186" s="8" t="str">
        <f>IFERROR(_xlfn.RANK.EQ(F186,$F$3:$F$150,0)+COUNTIF($F$3:F186,F186)-1,"")</f>
        <v/>
      </c>
      <c r="B186" s="8" t="str">
        <f>IFERROR(_xlfn.RANK.EQ(I186,$I$3:$I$150,0)+COUNTIF($I$3:I186,I186)-1,"")</f>
        <v/>
      </c>
      <c r="C186" s="8" t="str">
        <f>IFERROR(_xlfn.RANK.EQ(L186,$L$3:$L$150,0)+COUNTIF($L$3:L186,L186)-1,"")</f>
        <v/>
      </c>
      <c r="D186" s="8" t="str">
        <f>IFERROR(_xlfn.RANK.EQ(O186,$O$3:$O$150,0)+COUNTIF($O$3:O186,O186)-1,"")</f>
        <v/>
      </c>
      <c r="E186" t="str">
        <f xml:space="preserve">
IF('Pivot fields'!$B185="(blank)","",
IF('Sales Value'!$B$6="Customer Name",IF(NOT(OR('Pivot fields'!$B185="(blank)",'Pivot fields'!$B185="")),'Pivot fields'!$B185,""),
IF('Sales Value'!$B$6="Customer location",IF(NOT(OR('Pivot fields'!$D185="(blank)",'Pivot fields'!$D185="")),'Pivot fields'!$D185,""),
IF('Sales Value'!$B$6="Product type",IF(NOT(OR('Pivot fields'!$F185="(blank)",'Pivot fields'!$F185="")),'Pivot fields'!$F185,""),
""))))</f>
        <v/>
      </c>
      <c r="F186" s="35" t="str">
        <f>IF($E186="","",
IF('Sales Value'!$B$6="Customer name",SUMIFS(Data!$H:$H,Data!$B:$B,VAL!$E186,Data!$I:$I,1),
IF('Sales Value'!$B$6="Customer location",SUMIFS(Data!$H:$H,Data!$C:$C,VAL!$E186,Data!$I:$I,1),
IF('Sales Value'!$B$6="Product type",SUMIFS(Data!$H:$H,Data!$F:$F,VAL!$E186,Data!$I:$I,1),
""))))</f>
        <v/>
      </c>
      <c r="G186" s="35" t="str">
        <f>IF($E186="","",
IF('Sales Value'!$B$6="Customer name",SUMIFS(Data!$H:$H,Data!$B:$B,VAL!$E186,Data!$I:$I,53),
IF('Sales Value'!$B$6="Customer location",SUMIFS(Data!$H:$H,Data!$C:$C,VAL!$E186,Data!$I:$I,53),
IF('Sales Value'!$B$6="Product type",SUMIFS(Data!$H:$H,Data!$F:$F,VAL!$E186,Data!$I:$I,53),
""))))</f>
        <v/>
      </c>
      <c r="I186" s="35" t="str">
        <f>IF($E186="","",
IF('Sales Value'!$B$6="Customer name",SUMIFS(Data!$H:$H,Data!$B:$B,VAL!$E186,Data!$I:$I,"&gt;0",Data!$I:$I,"&lt;=4"),
IF('Sales Value'!$B$6="Customer location",SUMIFS(Data!$H:$H,Data!$C:$C,VAL!$E186,Data!$I:$I,"&gt;0",Data!$I:$I,"&lt;=4"),
IF('Sales Value'!$B$6="Product type",SUMIFS(Data!$H:$H,Data!$F:$F,VAL!$E186,Data!$I:$I,"&gt;0",Data!$I:$I,"&lt;=4"),
""))))</f>
        <v/>
      </c>
      <c r="J186" s="35" t="str">
        <f>IF($E186="","",
IF('Sales Value'!$B$6="Customer name",SUMIFS(Data!$H:$H,Data!$B:$B,VAL!$E186,Data!$I:$I,"&gt;52",Data!$I:$I,"&lt;=56"),
IF('Sales Value'!$B$6="Customer location",SUMIFS(Data!$H:$H,Data!$C:$C,VAL!$E186,Data!$I:$I,"&gt;52",Data!$I:$I,"&lt;=56"),
IF('Sales Value'!$B$6="Product type",SUMIFS(Data!$H:$H,Data!$F:$F,VAL!$E186,Data!$I:$I,"&gt;52",Data!$I:$I,"&lt;=56"),
""))))</f>
        <v/>
      </c>
      <c r="L186" s="35" t="str">
        <f>IF($E186="","",
IF('Sales Value'!$B$6="Customer name",SUMIFS(Data!$H:$H,Data!$B:$B,VAL!$E186,Data!$I:$I,"&gt;0",Data!$I:$I,"&lt;=13"),
IF('Sales Value'!$B$6="Customer location",SUMIFS(Data!$H:$H,Data!$C:$C,VAL!$E186,Data!$I:$I,"&gt;0",Data!$I:$I,"&lt;=13"),
IF('Sales Value'!$B$6="Product type",SUMIFS(Data!$H:$H,Data!$F:$F,VAL!$E186,Data!$I:$I,"&gt;0",Data!$I:$I,"&lt;=13"),
""))))</f>
        <v/>
      </c>
      <c r="M186" s="35" t="str">
        <f>IF($E186="","",
IF('Sales Value'!$B$6="Customer name",SUMIFS(Data!$H:$H,Data!$B:$B,VAL!$E186,Data!$I:$I,"&gt;52",Data!$I:$I,"&lt;=65"),
IF('Sales Value'!$B$6="Customer location",SUMIFS(Data!$H:$H,Data!$C:$C,VAL!$E186,Data!$I:$I,"&gt;52",Data!$I:$I,"&lt;=65"),
IF('Sales Value'!$B$6="Product type",SUMIFS(Data!$H:$H,Data!$F:$F,VAL!$E186,Data!$I:$I,"&gt;52",Data!$I:$I,"&lt;=65"),
""))))</f>
        <v/>
      </c>
      <c r="O186" s="35" t="str">
        <f>IF($E186="","",
IF('Sales Value'!$B$6="Customer name",SUMIFS(Data!$H:$H,Data!$B:$B,VAL!$E186,Data!$I:$I,"&gt;0",Data!$I:$I,"&lt;=52"),
IF('Sales Value'!$B$6="Customer location",SUMIFS(Data!$H:$H,Data!$C:$C,VAL!$E186,Data!$I:$I,"&gt;0",Data!$I:$I,"&lt;=52"),
IF('Sales Value'!$B$6="Product type",SUMIFS(Data!$H:$H,Data!$F:$F,VAL!$E186,Data!$I:$I,"&gt;0",Data!$I:$I,"&lt;=52"),
""))))</f>
        <v/>
      </c>
      <c r="P186" s="35" t="str">
        <f>IF($E186="","",
IF('Sales Value'!$B$6="Customer name",SUMIFS(Data!$H:$H,Data!$B:$B,VAL!$E186,Data!$I:$I,"&gt;52",Data!$I:$I,"&lt;=104"),
IF('Sales Value'!$B$6="Customer location",SUMIFS(Data!$H:$H,Data!$C:$C,VAL!$E186,Data!$I:$I,"&gt;52",Data!$I:$I,"&lt;=104"),
IF('Sales Value'!$B$6="Product type",SUMIFS(Data!$H:$H,Data!$F:$F,VAL!$E186,Data!$I:$I,"&gt;52",Data!$I:$I,"&lt;=104"),
""))))</f>
        <v/>
      </c>
    </row>
    <row r="187" spans="1:16" x14ac:dyDescent="0.35">
      <c r="A187" s="8" t="str">
        <f>IFERROR(_xlfn.RANK.EQ(F187,$F$3:$F$150,0)+COUNTIF($F$3:F187,F187)-1,"")</f>
        <v/>
      </c>
      <c r="B187" s="8" t="str">
        <f>IFERROR(_xlfn.RANK.EQ(I187,$I$3:$I$150,0)+COUNTIF($I$3:I187,I187)-1,"")</f>
        <v/>
      </c>
      <c r="C187" s="8" t="str">
        <f>IFERROR(_xlfn.RANK.EQ(L187,$L$3:$L$150,0)+COUNTIF($L$3:L187,L187)-1,"")</f>
        <v/>
      </c>
      <c r="D187" s="8" t="str">
        <f>IFERROR(_xlfn.RANK.EQ(O187,$O$3:$O$150,0)+COUNTIF($O$3:O187,O187)-1,"")</f>
        <v/>
      </c>
      <c r="E187" t="str">
        <f xml:space="preserve">
IF('Pivot fields'!$B186="(blank)","",
IF('Sales Value'!$B$6="Customer Name",IF(NOT(OR('Pivot fields'!$B186="(blank)",'Pivot fields'!$B186="")),'Pivot fields'!$B186,""),
IF('Sales Value'!$B$6="Customer location",IF(NOT(OR('Pivot fields'!$D186="(blank)",'Pivot fields'!$D186="")),'Pivot fields'!$D186,""),
IF('Sales Value'!$B$6="Product type",IF(NOT(OR('Pivot fields'!$F186="(blank)",'Pivot fields'!$F186="")),'Pivot fields'!$F186,""),
""))))</f>
        <v/>
      </c>
      <c r="F187" s="35" t="str">
        <f>IF($E187="","",
IF('Sales Value'!$B$6="Customer name",SUMIFS(Data!$H:$H,Data!$B:$B,VAL!$E187,Data!$I:$I,1),
IF('Sales Value'!$B$6="Customer location",SUMIFS(Data!$H:$H,Data!$C:$C,VAL!$E187,Data!$I:$I,1),
IF('Sales Value'!$B$6="Product type",SUMIFS(Data!$H:$H,Data!$F:$F,VAL!$E187,Data!$I:$I,1),
""))))</f>
        <v/>
      </c>
      <c r="G187" s="35" t="str">
        <f>IF($E187="","",
IF('Sales Value'!$B$6="Customer name",SUMIFS(Data!$H:$H,Data!$B:$B,VAL!$E187,Data!$I:$I,53),
IF('Sales Value'!$B$6="Customer location",SUMIFS(Data!$H:$H,Data!$C:$C,VAL!$E187,Data!$I:$I,53),
IF('Sales Value'!$B$6="Product type",SUMIFS(Data!$H:$H,Data!$F:$F,VAL!$E187,Data!$I:$I,53),
""))))</f>
        <v/>
      </c>
      <c r="I187" s="35" t="str">
        <f>IF($E187="","",
IF('Sales Value'!$B$6="Customer name",SUMIFS(Data!$H:$H,Data!$B:$B,VAL!$E187,Data!$I:$I,"&gt;0",Data!$I:$I,"&lt;=4"),
IF('Sales Value'!$B$6="Customer location",SUMIFS(Data!$H:$H,Data!$C:$C,VAL!$E187,Data!$I:$I,"&gt;0",Data!$I:$I,"&lt;=4"),
IF('Sales Value'!$B$6="Product type",SUMIFS(Data!$H:$H,Data!$F:$F,VAL!$E187,Data!$I:$I,"&gt;0",Data!$I:$I,"&lt;=4"),
""))))</f>
        <v/>
      </c>
      <c r="J187" s="35" t="str">
        <f>IF($E187="","",
IF('Sales Value'!$B$6="Customer name",SUMIFS(Data!$H:$H,Data!$B:$B,VAL!$E187,Data!$I:$I,"&gt;52",Data!$I:$I,"&lt;=56"),
IF('Sales Value'!$B$6="Customer location",SUMIFS(Data!$H:$H,Data!$C:$C,VAL!$E187,Data!$I:$I,"&gt;52",Data!$I:$I,"&lt;=56"),
IF('Sales Value'!$B$6="Product type",SUMIFS(Data!$H:$H,Data!$F:$F,VAL!$E187,Data!$I:$I,"&gt;52",Data!$I:$I,"&lt;=56"),
""))))</f>
        <v/>
      </c>
      <c r="L187" s="35" t="str">
        <f>IF($E187="","",
IF('Sales Value'!$B$6="Customer name",SUMIFS(Data!$H:$H,Data!$B:$B,VAL!$E187,Data!$I:$I,"&gt;0",Data!$I:$I,"&lt;=13"),
IF('Sales Value'!$B$6="Customer location",SUMIFS(Data!$H:$H,Data!$C:$C,VAL!$E187,Data!$I:$I,"&gt;0",Data!$I:$I,"&lt;=13"),
IF('Sales Value'!$B$6="Product type",SUMIFS(Data!$H:$H,Data!$F:$F,VAL!$E187,Data!$I:$I,"&gt;0",Data!$I:$I,"&lt;=13"),
""))))</f>
        <v/>
      </c>
      <c r="M187" s="35" t="str">
        <f>IF($E187="","",
IF('Sales Value'!$B$6="Customer name",SUMIFS(Data!$H:$H,Data!$B:$B,VAL!$E187,Data!$I:$I,"&gt;52",Data!$I:$I,"&lt;=65"),
IF('Sales Value'!$B$6="Customer location",SUMIFS(Data!$H:$H,Data!$C:$C,VAL!$E187,Data!$I:$I,"&gt;52",Data!$I:$I,"&lt;=65"),
IF('Sales Value'!$B$6="Product type",SUMIFS(Data!$H:$H,Data!$F:$F,VAL!$E187,Data!$I:$I,"&gt;52",Data!$I:$I,"&lt;=65"),
""))))</f>
        <v/>
      </c>
      <c r="O187" s="35" t="str">
        <f>IF($E187="","",
IF('Sales Value'!$B$6="Customer name",SUMIFS(Data!$H:$H,Data!$B:$B,VAL!$E187,Data!$I:$I,"&gt;0",Data!$I:$I,"&lt;=52"),
IF('Sales Value'!$B$6="Customer location",SUMIFS(Data!$H:$H,Data!$C:$C,VAL!$E187,Data!$I:$I,"&gt;0",Data!$I:$I,"&lt;=52"),
IF('Sales Value'!$B$6="Product type",SUMIFS(Data!$H:$H,Data!$F:$F,VAL!$E187,Data!$I:$I,"&gt;0",Data!$I:$I,"&lt;=52"),
""))))</f>
        <v/>
      </c>
      <c r="P187" s="35" t="str">
        <f>IF($E187="","",
IF('Sales Value'!$B$6="Customer name",SUMIFS(Data!$H:$H,Data!$B:$B,VAL!$E187,Data!$I:$I,"&gt;52",Data!$I:$I,"&lt;=104"),
IF('Sales Value'!$B$6="Customer location",SUMIFS(Data!$H:$H,Data!$C:$C,VAL!$E187,Data!$I:$I,"&gt;52",Data!$I:$I,"&lt;=104"),
IF('Sales Value'!$B$6="Product type",SUMIFS(Data!$H:$H,Data!$F:$F,VAL!$E187,Data!$I:$I,"&gt;52",Data!$I:$I,"&lt;=104"),
""))))</f>
        <v/>
      </c>
    </row>
    <row r="188" spans="1:16" x14ac:dyDescent="0.35">
      <c r="A188" s="8" t="str">
        <f>IFERROR(_xlfn.RANK.EQ(F188,$F$3:$F$150,0)+COUNTIF($F$3:F188,F188)-1,"")</f>
        <v/>
      </c>
      <c r="B188" s="8" t="str">
        <f>IFERROR(_xlfn.RANK.EQ(I188,$I$3:$I$150,0)+COUNTIF($I$3:I188,I188)-1,"")</f>
        <v/>
      </c>
      <c r="C188" s="8" t="str">
        <f>IFERROR(_xlfn.RANK.EQ(L188,$L$3:$L$150,0)+COUNTIF($L$3:L188,L188)-1,"")</f>
        <v/>
      </c>
      <c r="D188" s="8" t="str">
        <f>IFERROR(_xlfn.RANK.EQ(O188,$O$3:$O$150,0)+COUNTIF($O$3:O188,O188)-1,"")</f>
        <v/>
      </c>
      <c r="E188" t="str">
        <f xml:space="preserve">
IF('Pivot fields'!$B187="(blank)","",
IF('Sales Value'!$B$6="Customer Name",IF(NOT(OR('Pivot fields'!$B187="(blank)",'Pivot fields'!$B187="")),'Pivot fields'!$B187,""),
IF('Sales Value'!$B$6="Customer location",IF(NOT(OR('Pivot fields'!$D187="(blank)",'Pivot fields'!$D187="")),'Pivot fields'!$D187,""),
IF('Sales Value'!$B$6="Product type",IF(NOT(OR('Pivot fields'!$F187="(blank)",'Pivot fields'!$F187="")),'Pivot fields'!$F187,""),
""))))</f>
        <v/>
      </c>
      <c r="F188" s="35" t="str">
        <f>IF($E188="","",
IF('Sales Value'!$B$6="Customer name",SUMIFS(Data!$H:$H,Data!$B:$B,VAL!$E188,Data!$I:$I,1),
IF('Sales Value'!$B$6="Customer location",SUMIFS(Data!$H:$H,Data!$C:$C,VAL!$E188,Data!$I:$I,1),
IF('Sales Value'!$B$6="Product type",SUMIFS(Data!$H:$H,Data!$F:$F,VAL!$E188,Data!$I:$I,1),
""))))</f>
        <v/>
      </c>
      <c r="G188" s="35" t="str">
        <f>IF($E188="","",
IF('Sales Value'!$B$6="Customer name",SUMIFS(Data!$H:$H,Data!$B:$B,VAL!$E188,Data!$I:$I,53),
IF('Sales Value'!$B$6="Customer location",SUMIFS(Data!$H:$H,Data!$C:$C,VAL!$E188,Data!$I:$I,53),
IF('Sales Value'!$B$6="Product type",SUMIFS(Data!$H:$H,Data!$F:$F,VAL!$E188,Data!$I:$I,53),
""))))</f>
        <v/>
      </c>
      <c r="I188" s="35" t="str">
        <f>IF($E188="","",
IF('Sales Value'!$B$6="Customer name",SUMIFS(Data!$H:$H,Data!$B:$B,VAL!$E188,Data!$I:$I,"&gt;0",Data!$I:$I,"&lt;=4"),
IF('Sales Value'!$B$6="Customer location",SUMIFS(Data!$H:$H,Data!$C:$C,VAL!$E188,Data!$I:$I,"&gt;0",Data!$I:$I,"&lt;=4"),
IF('Sales Value'!$B$6="Product type",SUMIFS(Data!$H:$H,Data!$F:$F,VAL!$E188,Data!$I:$I,"&gt;0",Data!$I:$I,"&lt;=4"),
""))))</f>
        <v/>
      </c>
      <c r="J188" s="35" t="str">
        <f>IF($E188="","",
IF('Sales Value'!$B$6="Customer name",SUMIFS(Data!$H:$H,Data!$B:$B,VAL!$E188,Data!$I:$I,"&gt;52",Data!$I:$I,"&lt;=56"),
IF('Sales Value'!$B$6="Customer location",SUMIFS(Data!$H:$H,Data!$C:$C,VAL!$E188,Data!$I:$I,"&gt;52",Data!$I:$I,"&lt;=56"),
IF('Sales Value'!$B$6="Product type",SUMIFS(Data!$H:$H,Data!$F:$F,VAL!$E188,Data!$I:$I,"&gt;52",Data!$I:$I,"&lt;=56"),
""))))</f>
        <v/>
      </c>
      <c r="L188" s="35" t="str">
        <f>IF($E188="","",
IF('Sales Value'!$B$6="Customer name",SUMIFS(Data!$H:$H,Data!$B:$B,VAL!$E188,Data!$I:$I,"&gt;0",Data!$I:$I,"&lt;=13"),
IF('Sales Value'!$B$6="Customer location",SUMIFS(Data!$H:$H,Data!$C:$C,VAL!$E188,Data!$I:$I,"&gt;0",Data!$I:$I,"&lt;=13"),
IF('Sales Value'!$B$6="Product type",SUMIFS(Data!$H:$H,Data!$F:$F,VAL!$E188,Data!$I:$I,"&gt;0",Data!$I:$I,"&lt;=13"),
""))))</f>
        <v/>
      </c>
      <c r="M188" s="35" t="str">
        <f>IF($E188="","",
IF('Sales Value'!$B$6="Customer name",SUMIFS(Data!$H:$H,Data!$B:$B,VAL!$E188,Data!$I:$I,"&gt;52",Data!$I:$I,"&lt;=65"),
IF('Sales Value'!$B$6="Customer location",SUMIFS(Data!$H:$H,Data!$C:$C,VAL!$E188,Data!$I:$I,"&gt;52",Data!$I:$I,"&lt;=65"),
IF('Sales Value'!$B$6="Product type",SUMIFS(Data!$H:$H,Data!$F:$F,VAL!$E188,Data!$I:$I,"&gt;52",Data!$I:$I,"&lt;=65"),
""))))</f>
        <v/>
      </c>
      <c r="O188" s="35" t="str">
        <f>IF($E188="","",
IF('Sales Value'!$B$6="Customer name",SUMIFS(Data!$H:$H,Data!$B:$B,VAL!$E188,Data!$I:$I,"&gt;0",Data!$I:$I,"&lt;=52"),
IF('Sales Value'!$B$6="Customer location",SUMIFS(Data!$H:$H,Data!$C:$C,VAL!$E188,Data!$I:$I,"&gt;0",Data!$I:$I,"&lt;=52"),
IF('Sales Value'!$B$6="Product type",SUMIFS(Data!$H:$H,Data!$F:$F,VAL!$E188,Data!$I:$I,"&gt;0",Data!$I:$I,"&lt;=52"),
""))))</f>
        <v/>
      </c>
      <c r="P188" s="35" t="str">
        <f>IF($E188="","",
IF('Sales Value'!$B$6="Customer name",SUMIFS(Data!$H:$H,Data!$B:$B,VAL!$E188,Data!$I:$I,"&gt;52",Data!$I:$I,"&lt;=104"),
IF('Sales Value'!$B$6="Customer location",SUMIFS(Data!$H:$H,Data!$C:$C,VAL!$E188,Data!$I:$I,"&gt;52",Data!$I:$I,"&lt;=104"),
IF('Sales Value'!$B$6="Product type",SUMIFS(Data!$H:$H,Data!$F:$F,VAL!$E188,Data!$I:$I,"&gt;52",Data!$I:$I,"&lt;=104"),
""))))</f>
        <v/>
      </c>
    </row>
    <row r="189" spans="1:16" x14ac:dyDescent="0.35">
      <c r="A189" s="8" t="str">
        <f>IFERROR(_xlfn.RANK.EQ(F189,$F$3:$F$150,0)+COUNTIF($F$3:F189,F189)-1,"")</f>
        <v/>
      </c>
      <c r="B189" s="8" t="str">
        <f>IFERROR(_xlfn.RANK.EQ(I189,$I$3:$I$150,0)+COUNTIF($I$3:I189,I189)-1,"")</f>
        <v/>
      </c>
      <c r="C189" s="8" t="str">
        <f>IFERROR(_xlfn.RANK.EQ(L189,$L$3:$L$150,0)+COUNTIF($L$3:L189,L189)-1,"")</f>
        <v/>
      </c>
      <c r="D189" s="8" t="str">
        <f>IFERROR(_xlfn.RANK.EQ(O189,$O$3:$O$150,0)+COUNTIF($O$3:O189,O189)-1,"")</f>
        <v/>
      </c>
      <c r="E189" t="str">
        <f xml:space="preserve">
IF('Pivot fields'!$B188="(blank)","",
IF('Sales Value'!$B$6="Customer Name",IF(NOT(OR('Pivot fields'!$B188="(blank)",'Pivot fields'!$B188="")),'Pivot fields'!$B188,""),
IF('Sales Value'!$B$6="Customer location",IF(NOT(OR('Pivot fields'!$D188="(blank)",'Pivot fields'!$D188="")),'Pivot fields'!$D188,""),
IF('Sales Value'!$B$6="Product type",IF(NOT(OR('Pivot fields'!$F188="(blank)",'Pivot fields'!$F188="")),'Pivot fields'!$F188,""),
""))))</f>
        <v/>
      </c>
      <c r="F189" s="35" t="str">
        <f>IF($E189="","",
IF('Sales Value'!$B$6="Customer name",SUMIFS(Data!$H:$H,Data!$B:$B,VAL!$E189,Data!$I:$I,1),
IF('Sales Value'!$B$6="Customer location",SUMIFS(Data!$H:$H,Data!$C:$C,VAL!$E189,Data!$I:$I,1),
IF('Sales Value'!$B$6="Product type",SUMIFS(Data!$H:$H,Data!$F:$F,VAL!$E189,Data!$I:$I,1),
""))))</f>
        <v/>
      </c>
      <c r="G189" s="35" t="str">
        <f>IF($E189="","",
IF('Sales Value'!$B$6="Customer name",SUMIFS(Data!$H:$H,Data!$B:$B,VAL!$E189,Data!$I:$I,53),
IF('Sales Value'!$B$6="Customer location",SUMIFS(Data!$H:$H,Data!$C:$C,VAL!$E189,Data!$I:$I,53),
IF('Sales Value'!$B$6="Product type",SUMIFS(Data!$H:$H,Data!$F:$F,VAL!$E189,Data!$I:$I,53),
""))))</f>
        <v/>
      </c>
      <c r="I189" s="35" t="str">
        <f>IF($E189="","",
IF('Sales Value'!$B$6="Customer name",SUMIFS(Data!$H:$H,Data!$B:$B,VAL!$E189,Data!$I:$I,"&gt;0",Data!$I:$I,"&lt;=4"),
IF('Sales Value'!$B$6="Customer location",SUMIFS(Data!$H:$H,Data!$C:$C,VAL!$E189,Data!$I:$I,"&gt;0",Data!$I:$I,"&lt;=4"),
IF('Sales Value'!$B$6="Product type",SUMIFS(Data!$H:$H,Data!$F:$F,VAL!$E189,Data!$I:$I,"&gt;0",Data!$I:$I,"&lt;=4"),
""))))</f>
        <v/>
      </c>
      <c r="J189" s="35" t="str">
        <f>IF($E189="","",
IF('Sales Value'!$B$6="Customer name",SUMIFS(Data!$H:$H,Data!$B:$B,VAL!$E189,Data!$I:$I,"&gt;52",Data!$I:$I,"&lt;=56"),
IF('Sales Value'!$B$6="Customer location",SUMIFS(Data!$H:$H,Data!$C:$C,VAL!$E189,Data!$I:$I,"&gt;52",Data!$I:$I,"&lt;=56"),
IF('Sales Value'!$B$6="Product type",SUMIFS(Data!$H:$H,Data!$F:$F,VAL!$E189,Data!$I:$I,"&gt;52",Data!$I:$I,"&lt;=56"),
""))))</f>
        <v/>
      </c>
      <c r="L189" s="35" t="str">
        <f>IF($E189="","",
IF('Sales Value'!$B$6="Customer name",SUMIFS(Data!$H:$H,Data!$B:$B,VAL!$E189,Data!$I:$I,"&gt;0",Data!$I:$I,"&lt;=13"),
IF('Sales Value'!$B$6="Customer location",SUMIFS(Data!$H:$H,Data!$C:$C,VAL!$E189,Data!$I:$I,"&gt;0",Data!$I:$I,"&lt;=13"),
IF('Sales Value'!$B$6="Product type",SUMIFS(Data!$H:$H,Data!$F:$F,VAL!$E189,Data!$I:$I,"&gt;0",Data!$I:$I,"&lt;=13"),
""))))</f>
        <v/>
      </c>
      <c r="M189" s="35" t="str">
        <f>IF($E189="","",
IF('Sales Value'!$B$6="Customer name",SUMIFS(Data!$H:$H,Data!$B:$B,VAL!$E189,Data!$I:$I,"&gt;52",Data!$I:$I,"&lt;=65"),
IF('Sales Value'!$B$6="Customer location",SUMIFS(Data!$H:$H,Data!$C:$C,VAL!$E189,Data!$I:$I,"&gt;52",Data!$I:$I,"&lt;=65"),
IF('Sales Value'!$B$6="Product type",SUMIFS(Data!$H:$H,Data!$F:$F,VAL!$E189,Data!$I:$I,"&gt;52",Data!$I:$I,"&lt;=65"),
""))))</f>
        <v/>
      </c>
      <c r="O189" s="35" t="str">
        <f>IF($E189="","",
IF('Sales Value'!$B$6="Customer name",SUMIFS(Data!$H:$H,Data!$B:$B,VAL!$E189,Data!$I:$I,"&gt;0",Data!$I:$I,"&lt;=52"),
IF('Sales Value'!$B$6="Customer location",SUMIFS(Data!$H:$H,Data!$C:$C,VAL!$E189,Data!$I:$I,"&gt;0",Data!$I:$I,"&lt;=52"),
IF('Sales Value'!$B$6="Product type",SUMIFS(Data!$H:$H,Data!$F:$F,VAL!$E189,Data!$I:$I,"&gt;0",Data!$I:$I,"&lt;=52"),
""))))</f>
        <v/>
      </c>
      <c r="P189" s="35" t="str">
        <f>IF($E189="","",
IF('Sales Value'!$B$6="Customer name",SUMIFS(Data!$H:$H,Data!$B:$B,VAL!$E189,Data!$I:$I,"&gt;52",Data!$I:$I,"&lt;=104"),
IF('Sales Value'!$B$6="Customer location",SUMIFS(Data!$H:$H,Data!$C:$C,VAL!$E189,Data!$I:$I,"&gt;52",Data!$I:$I,"&lt;=104"),
IF('Sales Value'!$B$6="Product type",SUMIFS(Data!$H:$H,Data!$F:$F,VAL!$E189,Data!$I:$I,"&gt;52",Data!$I:$I,"&lt;=104"),
""))))</f>
        <v/>
      </c>
    </row>
    <row r="190" spans="1:16" x14ac:dyDescent="0.35">
      <c r="A190" s="8" t="str">
        <f>IFERROR(_xlfn.RANK.EQ(F190,$F$3:$F$150,0)+COUNTIF($F$3:F190,F190)-1,"")</f>
        <v/>
      </c>
      <c r="B190" s="8" t="str">
        <f>IFERROR(_xlfn.RANK.EQ(I190,$I$3:$I$150,0)+COUNTIF($I$3:I190,I190)-1,"")</f>
        <v/>
      </c>
      <c r="C190" s="8" t="str">
        <f>IFERROR(_xlfn.RANK.EQ(L190,$L$3:$L$150,0)+COUNTIF($L$3:L190,L190)-1,"")</f>
        <v/>
      </c>
      <c r="D190" s="8" t="str">
        <f>IFERROR(_xlfn.RANK.EQ(O190,$O$3:$O$150,0)+COUNTIF($O$3:O190,O190)-1,"")</f>
        <v/>
      </c>
      <c r="E190" t="str">
        <f xml:space="preserve">
IF('Pivot fields'!$B189="(blank)","",
IF('Sales Value'!$B$6="Customer Name",IF(NOT(OR('Pivot fields'!$B189="(blank)",'Pivot fields'!$B189="")),'Pivot fields'!$B189,""),
IF('Sales Value'!$B$6="Customer location",IF(NOT(OR('Pivot fields'!$D189="(blank)",'Pivot fields'!$D189="")),'Pivot fields'!$D189,""),
IF('Sales Value'!$B$6="Product type",IF(NOT(OR('Pivot fields'!$F189="(blank)",'Pivot fields'!$F189="")),'Pivot fields'!$F189,""),
""))))</f>
        <v/>
      </c>
      <c r="F190" s="35" t="str">
        <f>IF($E190="","",
IF('Sales Value'!$B$6="Customer name",SUMIFS(Data!$H:$H,Data!$B:$B,VAL!$E190,Data!$I:$I,1),
IF('Sales Value'!$B$6="Customer location",SUMIFS(Data!$H:$H,Data!$C:$C,VAL!$E190,Data!$I:$I,1),
IF('Sales Value'!$B$6="Product type",SUMIFS(Data!$H:$H,Data!$F:$F,VAL!$E190,Data!$I:$I,1),
""))))</f>
        <v/>
      </c>
      <c r="G190" s="35" t="str">
        <f>IF($E190="","",
IF('Sales Value'!$B$6="Customer name",SUMIFS(Data!$H:$H,Data!$B:$B,VAL!$E190,Data!$I:$I,53),
IF('Sales Value'!$B$6="Customer location",SUMIFS(Data!$H:$H,Data!$C:$C,VAL!$E190,Data!$I:$I,53),
IF('Sales Value'!$B$6="Product type",SUMIFS(Data!$H:$H,Data!$F:$F,VAL!$E190,Data!$I:$I,53),
""))))</f>
        <v/>
      </c>
      <c r="I190" s="35" t="str">
        <f>IF($E190="","",
IF('Sales Value'!$B$6="Customer name",SUMIFS(Data!$H:$H,Data!$B:$B,VAL!$E190,Data!$I:$I,"&gt;0",Data!$I:$I,"&lt;=4"),
IF('Sales Value'!$B$6="Customer location",SUMIFS(Data!$H:$H,Data!$C:$C,VAL!$E190,Data!$I:$I,"&gt;0",Data!$I:$I,"&lt;=4"),
IF('Sales Value'!$B$6="Product type",SUMIFS(Data!$H:$H,Data!$F:$F,VAL!$E190,Data!$I:$I,"&gt;0",Data!$I:$I,"&lt;=4"),
""))))</f>
        <v/>
      </c>
      <c r="J190" s="35" t="str">
        <f>IF($E190="","",
IF('Sales Value'!$B$6="Customer name",SUMIFS(Data!$H:$H,Data!$B:$B,VAL!$E190,Data!$I:$I,"&gt;52",Data!$I:$I,"&lt;=56"),
IF('Sales Value'!$B$6="Customer location",SUMIFS(Data!$H:$H,Data!$C:$C,VAL!$E190,Data!$I:$I,"&gt;52",Data!$I:$I,"&lt;=56"),
IF('Sales Value'!$B$6="Product type",SUMIFS(Data!$H:$H,Data!$F:$F,VAL!$E190,Data!$I:$I,"&gt;52",Data!$I:$I,"&lt;=56"),
""))))</f>
        <v/>
      </c>
      <c r="L190" s="35" t="str">
        <f>IF($E190="","",
IF('Sales Value'!$B$6="Customer name",SUMIFS(Data!$H:$H,Data!$B:$B,VAL!$E190,Data!$I:$I,"&gt;0",Data!$I:$I,"&lt;=13"),
IF('Sales Value'!$B$6="Customer location",SUMIFS(Data!$H:$H,Data!$C:$C,VAL!$E190,Data!$I:$I,"&gt;0",Data!$I:$I,"&lt;=13"),
IF('Sales Value'!$B$6="Product type",SUMIFS(Data!$H:$H,Data!$F:$F,VAL!$E190,Data!$I:$I,"&gt;0",Data!$I:$I,"&lt;=13"),
""))))</f>
        <v/>
      </c>
      <c r="M190" s="35" t="str">
        <f>IF($E190="","",
IF('Sales Value'!$B$6="Customer name",SUMIFS(Data!$H:$H,Data!$B:$B,VAL!$E190,Data!$I:$I,"&gt;52",Data!$I:$I,"&lt;=65"),
IF('Sales Value'!$B$6="Customer location",SUMIFS(Data!$H:$H,Data!$C:$C,VAL!$E190,Data!$I:$I,"&gt;52",Data!$I:$I,"&lt;=65"),
IF('Sales Value'!$B$6="Product type",SUMIFS(Data!$H:$H,Data!$F:$F,VAL!$E190,Data!$I:$I,"&gt;52",Data!$I:$I,"&lt;=65"),
""))))</f>
        <v/>
      </c>
      <c r="O190" s="35" t="str">
        <f>IF($E190="","",
IF('Sales Value'!$B$6="Customer name",SUMIFS(Data!$H:$H,Data!$B:$B,VAL!$E190,Data!$I:$I,"&gt;0",Data!$I:$I,"&lt;=52"),
IF('Sales Value'!$B$6="Customer location",SUMIFS(Data!$H:$H,Data!$C:$C,VAL!$E190,Data!$I:$I,"&gt;0",Data!$I:$I,"&lt;=52"),
IF('Sales Value'!$B$6="Product type",SUMIFS(Data!$H:$H,Data!$F:$F,VAL!$E190,Data!$I:$I,"&gt;0",Data!$I:$I,"&lt;=52"),
""))))</f>
        <v/>
      </c>
      <c r="P190" s="35" t="str">
        <f>IF($E190="","",
IF('Sales Value'!$B$6="Customer name",SUMIFS(Data!$H:$H,Data!$B:$B,VAL!$E190,Data!$I:$I,"&gt;52",Data!$I:$I,"&lt;=104"),
IF('Sales Value'!$B$6="Customer location",SUMIFS(Data!$H:$H,Data!$C:$C,VAL!$E190,Data!$I:$I,"&gt;52",Data!$I:$I,"&lt;=104"),
IF('Sales Value'!$B$6="Product type",SUMIFS(Data!$H:$H,Data!$F:$F,VAL!$E190,Data!$I:$I,"&gt;52",Data!$I:$I,"&lt;=104"),
""))))</f>
        <v/>
      </c>
    </row>
    <row r="191" spans="1:16" x14ac:dyDescent="0.35">
      <c r="A191" s="8" t="str">
        <f>IFERROR(_xlfn.RANK.EQ(F191,$F$3:$F$150,0)+COUNTIF($F$3:F191,F191)-1,"")</f>
        <v/>
      </c>
      <c r="B191" s="8" t="str">
        <f>IFERROR(_xlfn.RANK.EQ(I191,$I$3:$I$150,0)+COUNTIF($I$3:I191,I191)-1,"")</f>
        <v/>
      </c>
      <c r="C191" s="8" t="str">
        <f>IFERROR(_xlfn.RANK.EQ(L191,$L$3:$L$150,0)+COUNTIF($L$3:L191,L191)-1,"")</f>
        <v/>
      </c>
      <c r="D191" s="8" t="str">
        <f>IFERROR(_xlfn.RANK.EQ(O191,$O$3:$O$150,0)+COUNTIF($O$3:O191,O191)-1,"")</f>
        <v/>
      </c>
      <c r="E191" t="str">
        <f xml:space="preserve">
IF('Pivot fields'!$B190="(blank)","",
IF('Sales Value'!$B$6="Customer Name",IF(NOT(OR('Pivot fields'!$B190="(blank)",'Pivot fields'!$B190="")),'Pivot fields'!$B190,""),
IF('Sales Value'!$B$6="Customer location",IF(NOT(OR('Pivot fields'!$D190="(blank)",'Pivot fields'!$D190="")),'Pivot fields'!$D190,""),
IF('Sales Value'!$B$6="Product type",IF(NOT(OR('Pivot fields'!$F190="(blank)",'Pivot fields'!$F190="")),'Pivot fields'!$F190,""),
""))))</f>
        <v/>
      </c>
      <c r="F191" s="35" t="str">
        <f>IF($E191="","",
IF('Sales Value'!$B$6="Customer name",SUMIFS(Data!$H:$H,Data!$B:$B,VAL!$E191,Data!$I:$I,1),
IF('Sales Value'!$B$6="Customer location",SUMIFS(Data!$H:$H,Data!$C:$C,VAL!$E191,Data!$I:$I,1),
IF('Sales Value'!$B$6="Product type",SUMIFS(Data!$H:$H,Data!$F:$F,VAL!$E191,Data!$I:$I,1),
""))))</f>
        <v/>
      </c>
      <c r="G191" s="35" t="str">
        <f>IF($E191="","",
IF('Sales Value'!$B$6="Customer name",SUMIFS(Data!$H:$H,Data!$B:$B,VAL!$E191,Data!$I:$I,53),
IF('Sales Value'!$B$6="Customer location",SUMIFS(Data!$H:$H,Data!$C:$C,VAL!$E191,Data!$I:$I,53),
IF('Sales Value'!$B$6="Product type",SUMIFS(Data!$H:$H,Data!$F:$F,VAL!$E191,Data!$I:$I,53),
""))))</f>
        <v/>
      </c>
      <c r="I191" s="35" t="str">
        <f>IF($E191="","",
IF('Sales Value'!$B$6="Customer name",SUMIFS(Data!$H:$H,Data!$B:$B,VAL!$E191,Data!$I:$I,"&gt;0",Data!$I:$I,"&lt;=4"),
IF('Sales Value'!$B$6="Customer location",SUMIFS(Data!$H:$H,Data!$C:$C,VAL!$E191,Data!$I:$I,"&gt;0",Data!$I:$I,"&lt;=4"),
IF('Sales Value'!$B$6="Product type",SUMIFS(Data!$H:$H,Data!$F:$F,VAL!$E191,Data!$I:$I,"&gt;0",Data!$I:$I,"&lt;=4"),
""))))</f>
        <v/>
      </c>
      <c r="J191" s="35" t="str">
        <f>IF($E191="","",
IF('Sales Value'!$B$6="Customer name",SUMIFS(Data!$H:$H,Data!$B:$B,VAL!$E191,Data!$I:$I,"&gt;52",Data!$I:$I,"&lt;=56"),
IF('Sales Value'!$B$6="Customer location",SUMIFS(Data!$H:$H,Data!$C:$C,VAL!$E191,Data!$I:$I,"&gt;52",Data!$I:$I,"&lt;=56"),
IF('Sales Value'!$B$6="Product type",SUMIFS(Data!$H:$H,Data!$F:$F,VAL!$E191,Data!$I:$I,"&gt;52",Data!$I:$I,"&lt;=56"),
""))))</f>
        <v/>
      </c>
      <c r="L191" s="35" t="str">
        <f>IF($E191="","",
IF('Sales Value'!$B$6="Customer name",SUMIFS(Data!$H:$H,Data!$B:$B,VAL!$E191,Data!$I:$I,"&gt;0",Data!$I:$I,"&lt;=13"),
IF('Sales Value'!$B$6="Customer location",SUMIFS(Data!$H:$H,Data!$C:$C,VAL!$E191,Data!$I:$I,"&gt;0",Data!$I:$I,"&lt;=13"),
IF('Sales Value'!$B$6="Product type",SUMIFS(Data!$H:$H,Data!$F:$F,VAL!$E191,Data!$I:$I,"&gt;0",Data!$I:$I,"&lt;=13"),
""))))</f>
        <v/>
      </c>
      <c r="M191" s="35" t="str">
        <f>IF($E191="","",
IF('Sales Value'!$B$6="Customer name",SUMIFS(Data!$H:$H,Data!$B:$B,VAL!$E191,Data!$I:$I,"&gt;52",Data!$I:$I,"&lt;=65"),
IF('Sales Value'!$B$6="Customer location",SUMIFS(Data!$H:$H,Data!$C:$C,VAL!$E191,Data!$I:$I,"&gt;52",Data!$I:$I,"&lt;=65"),
IF('Sales Value'!$B$6="Product type",SUMIFS(Data!$H:$H,Data!$F:$F,VAL!$E191,Data!$I:$I,"&gt;52",Data!$I:$I,"&lt;=65"),
""))))</f>
        <v/>
      </c>
      <c r="O191" s="35" t="str">
        <f>IF($E191="","",
IF('Sales Value'!$B$6="Customer name",SUMIFS(Data!$H:$H,Data!$B:$B,VAL!$E191,Data!$I:$I,"&gt;0",Data!$I:$I,"&lt;=52"),
IF('Sales Value'!$B$6="Customer location",SUMIFS(Data!$H:$H,Data!$C:$C,VAL!$E191,Data!$I:$I,"&gt;0",Data!$I:$I,"&lt;=52"),
IF('Sales Value'!$B$6="Product type",SUMIFS(Data!$H:$H,Data!$F:$F,VAL!$E191,Data!$I:$I,"&gt;0",Data!$I:$I,"&lt;=52"),
""))))</f>
        <v/>
      </c>
      <c r="P191" s="35" t="str">
        <f>IF($E191="","",
IF('Sales Value'!$B$6="Customer name",SUMIFS(Data!$H:$H,Data!$B:$B,VAL!$E191,Data!$I:$I,"&gt;52",Data!$I:$I,"&lt;=104"),
IF('Sales Value'!$B$6="Customer location",SUMIFS(Data!$H:$H,Data!$C:$C,VAL!$E191,Data!$I:$I,"&gt;52",Data!$I:$I,"&lt;=104"),
IF('Sales Value'!$B$6="Product type",SUMIFS(Data!$H:$H,Data!$F:$F,VAL!$E191,Data!$I:$I,"&gt;52",Data!$I:$I,"&lt;=104"),
""))))</f>
        <v/>
      </c>
    </row>
    <row r="192" spans="1:16" x14ac:dyDescent="0.35">
      <c r="A192" s="8" t="str">
        <f>IFERROR(_xlfn.RANK.EQ(F192,$F$3:$F$150,0)+COUNTIF($F$3:F192,F192)-1,"")</f>
        <v/>
      </c>
      <c r="B192" s="8" t="str">
        <f>IFERROR(_xlfn.RANK.EQ(I192,$I$3:$I$150,0)+COUNTIF($I$3:I192,I192)-1,"")</f>
        <v/>
      </c>
      <c r="C192" s="8" t="str">
        <f>IFERROR(_xlfn.RANK.EQ(L192,$L$3:$L$150,0)+COUNTIF($L$3:L192,L192)-1,"")</f>
        <v/>
      </c>
      <c r="D192" s="8" t="str">
        <f>IFERROR(_xlfn.RANK.EQ(O192,$O$3:$O$150,0)+COUNTIF($O$3:O192,O192)-1,"")</f>
        <v/>
      </c>
      <c r="E192" t="str">
        <f xml:space="preserve">
IF('Pivot fields'!$B191="(blank)","",
IF('Sales Value'!$B$6="Customer Name",IF(NOT(OR('Pivot fields'!$B191="(blank)",'Pivot fields'!$B191="")),'Pivot fields'!$B191,""),
IF('Sales Value'!$B$6="Customer location",IF(NOT(OR('Pivot fields'!$D191="(blank)",'Pivot fields'!$D191="")),'Pivot fields'!$D191,""),
IF('Sales Value'!$B$6="Product type",IF(NOT(OR('Pivot fields'!$F191="(blank)",'Pivot fields'!$F191="")),'Pivot fields'!$F191,""),
""))))</f>
        <v/>
      </c>
      <c r="F192" s="35" t="str">
        <f>IF($E192="","",
IF('Sales Value'!$B$6="Customer name",SUMIFS(Data!$H:$H,Data!$B:$B,VAL!$E192,Data!$I:$I,1),
IF('Sales Value'!$B$6="Customer location",SUMIFS(Data!$H:$H,Data!$C:$C,VAL!$E192,Data!$I:$I,1),
IF('Sales Value'!$B$6="Product type",SUMIFS(Data!$H:$H,Data!$F:$F,VAL!$E192,Data!$I:$I,1),
""))))</f>
        <v/>
      </c>
      <c r="G192" s="35" t="str">
        <f>IF($E192="","",
IF('Sales Value'!$B$6="Customer name",SUMIFS(Data!$H:$H,Data!$B:$B,VAL!$E192,Data!$I:$I,53),
IF('Sales Value'!$B$6="Customer location",SUMIFS(Data!$H:$H,Data!$C:$C,VAL!$E192,Data!$I:$I,53),
IF('Sales Value'!$B$6="Product type",SUMIFS(Data!$H:$H,Data!$F:$F,VAL!$E192,Data!$I:$I,53),
""))))</f>
        <v/>
      </c>
      <c r="I192" s="35" t="str">
        <f>IF($E192="","",
IF('Sales Value'!$B$6="Customer name",SUMIFS(Data!$H:$H,Data!$B:$B,VAL!$E192,Data!$I:$I,"&gt;0",Data!$I:$I,"&lt;=4"),
IF('Sales Value'!$B$6="Customer location",SUMIFS(Data!$H:$H,Data!$C:$C,VAL!$E192,Data!$I:$I,"&gt;0",Data!$I:$I,"&lt;=4"),
IF('Sales Value'!$B$6="Product type",SUMIFS(Data!$H:$H,Data!$F:$F,VAL!$E192,Data!$I:$I,"&gt;0",Data!$I:$I,"&lt;=4"),
""))))</f>
        <v/>
      </c>
      <c r="J192" s="35" t="str">
        <f>IF($E192="","",
IF('Sales Value'!$B$6="Customer name",SUMIFS(Data!$H:$H,Data!$B:$B,VAL!$E192,Data!$I:$I,"&gt;52",Data!$I:$I,"&lt;=56"),
IF('Sales Value'!$B$6="Customer location",SUMIFS(Data!$H:$H,Data!$C:$C,VAL!$E192,Data!$I:$I,"&gt;52",Data!$I:$I,"&lt;=56"),
IF('Sales Value'!$B$6="Product type",SUMIFS(Data!$H:$H,Data!$F:$F,VAL!$E192,Data!$I:$I,"&gt;52",Data!$I:$I,"&lt;=56"),
""))))</f>
        <v/>
      </c>
      <c r="L192" s="35" t="str">
        <f>IF($E192="","",
IF('Sales Value'!$B$6="Customer name",SUMIFS(Data!$H:$H,Data!$B:$B,VAL!$E192,Data!$I:$I,"&gt;0",Data!$I:$I,"&lt;=13"),
IF('Sales Value'!$B$6="Customer location",SUMIFS(Data!$H:$H,Data!$C:$C,VAL!$E192,Data!$I:$I,"&gt;0",Data!$I:$I,"&lt;=13"),
IF('Sales Value'!$B$6="Product type",SUMIFS(Data!$H:$H,Data!$F:$F,VAL!$E192,Data!$I:$I,"&gt;0",Data!$I:$I,"&lt;=13"),
""))))</f>
        <v/>
      </c>
      <c r="M192" s="35" t="str">
        <f>IF($E192="","",
IF('Sales Value'!$B$6="Customer name",SUMIFS(Data!$H:$H,Data!$B:$B,VAL!$E192,Data!$I:$I,"&gt;52",Data!$I:$I,"&lt;=65"),
IF('Sales Value'!$B$6="Customer location",SUMIFS(Data!$H:$H,Data!$C:$C,VAL!$E192,Data!$I:$I,"&gt;52",Data!$I:$I,"&lt;=65"),
IF('Sales Value'!$B$6="Product type",SUMIFS(Data!$H:$H,Data!$F:$F,VAL!$E192,Data!$I:$I,"&gt;52",Data!$I:$I,"&lt;=65"),
""))))</f>
        <v/>
      </c>
      <c r="O192" s="35" t="str">
        <f>IF($E192="","",
IF('Sales Value'!$B$6="Customer name",SUMIFS(Data!$H:$H,Data!$B:$B,VAL!$E192,Data!$I:$I,"&gt;0",Data!$I:$I,"&lt;=52"),
IF('Sales Value'!$B$6="Customer location",SUMIFS(Data!$H:$H,Data!$C:$C,VAL!$E192,Data!$I:$I,"&gt;0",Data!$I:$I,"&lt;=52"),
IF('Sales Value'!$B$6="Product type",SUMIFS(Data!$H:$H,Data!$F:$F,VAL!$E192,Data!$I:$I,"&gt;0",Data!$I:$I,"&lt;=52"),
""))))</f>
        <v/>
      </c>
      <c r="P192" s="35" t="str">
        <f>IF($E192="","",
IF('Sales Value'!$B$6="Customer name",SUMIFS(Data!$H:$H,Data!$B:$B,VAL!$E192,Data!$I:$I,"&gt;52",Data!$I:$I,"&lt;=104"),
IF('Sales Value'!$B$6="Customer location",SUMIFS(Data!$H:$H,Data!$C:$C,VAL!$E192,Data!$I:$I,"&gt;52",Data!$I:$I,"&lt;=104"),
IF('Sales Value'!$B$6="Product type",SUMIFS(Data!$H:$H,Data!$F:$F,VAL!$E192,Data!$I:$I,"&gt;52",Data!$I:$I,"&lt;=104"),
""))))</f>
        <v/>
      </c>
    </row>
    <row r="193" spans="1:16" x14ac:dyDescent="0.35">
      <c r="A193" s="8" t="str">
        <f>IFERROR(_xlfn.RANK.EQ(F193,$F$3:$F$150,0)+COUNTIF($F$3:F193,F193)-1,"")</f>
        <v/>
      </c>
      <c r="B193" s="8" t="str">
        <f>IFERROR(_xlfn.RANK.EQ(I193,$I$3:$I$150,0)+COUNTIF($I$3:I193,I193)-1,"")</f>
        <v/>
      </c>
      <c r="C193" s="8" t="str">
        <f>IFERROR(_xlfn.RANK.EQ(L193,$L$3:$L$150,0)+COUNTIF($L$3:L193,L193)-1,"")</f>
        <v/>
      </c>
      <c r="D193" s="8" t="str">
        <f>IFERROR(_xlfn.RANK.EQ(O193,$O$3:$O$150,0)+COUNTIF($O$3:O193,O193)-1,"")</f>
        <v/>
      </c>
      <c r="E193" t="str">
        <f xml:space="preserve">
IF('Pivot fields'!$B192="(blank)","",
IF('Sales Value'!$B$6="Customer Name",IF(NOT(OR('Pivot fields'!$B192="(blank)",'Pivot fields'!$B192="")),'Pivot fields'!$B192,""),
IF('Sales Value'!$B$6="Customer location",IF(NOT(OR('Pivot fields'!$D192="(blank)",'Pivot fields'!$D192="")),'Pivot fields'!$D192,""),
IF('Sales Value'!$B$6="Product type",IF(NOT(OR('Pivot fields'!$F192="(blank)",'Pivot fields'!$F192="")),'Pivot fields'!$F192,""),
""))))</f>
        <v/>
      </c>
      <c r="F193" s="35" t="str">
        <f>IF($E193="","",
IF('Sales Value'!$B$6="Customer name",SUMIFS(Data!$H:$H,Data!$B:$B,VAL!$E193,Data!$I:$I,1),
IF('Sales Value'!$B$6="Customer location",SUMIFS(Data!$H:$H,Data!$C:$C,VAL!$E193,Data!$I:$I,1),
IF('Sales Value'!$B$6="Product type",SUMIFS(Data!$H:$H,Data!$F:$F,VAL!$E193,Data!$I:$I,1),
""))))</f>
        <v/>
      </c>
      <c r="G193" s="35" t="str">
        <f>IF($E193="","",
IF('Sales Value'!$B$6="Customer name",SUMIFS(Data!$H:$H,Data!$B:$B,VAL!$E193,Data!$I:$I,53),
IF('Sales Value'!$B$6="Customer location",SUMIFS(Data!$H:$H,Data!$C:$C,VAL!$E193,Data!$I:$I,53),
IF('Sales Value'!$B$6="Product type",SUMIFS(Data!$H:$H,Data!$F:$F,VAL!$E193,Data!$I:$I,53),
""))))</f>
        <v/>
      </c>
      <c r="I193" s="35" t="str">
        <f>IF($E193="","",
IF('Sales Value'!$B$6="Customer name",SUMIFS(Data!$H:$H,Data!$B:$B,VAL!$E193,Data!$I:$I,"&gt;0",Data!$I:$I,"&lt;=4"),
IF('Sales Value'!$B$6="Customer location",SUMIFS(Data!$H:$H,Data!$C:$C,VAL!$E193,Data!$I:$I,"&gt;0",Data!$I:$I,"&lt;=4"),
IF('Sales Value'!$B$6="Product type",SUMIFS(Data!$H:$H,Data!$F:$F,VAL!$E193,Data!$I:$I,"&gt;0",Data!$I:$I,"&lt;=4"),
""))))</f>
        <v/>
      </c>
      <c r="J193" s="35" t="str">
        <f>IF($E193="","",
IF('Sales Value'!$B$6="Customer name",SUMIFS(Data!$H:$H,Data!$B:$B,VAL!$E193,Data!$I:$I,"&gt;52",Data!$I:$I,"&lt;=56"),
IF('Sales Value'!$B$6="Customer location",SUMIFS(Data!$H:$H,Data!$C:$C,VAL!$E193,Data!$I:$I,"&gt;52",Data!$I:$I,"&lt;=56"),
IF('Sales Value'!$B$6="Product type",SUMIFS(Data!$H:$H,Data!$F:$F,VAL!$E193,Data!$I:$I,"&gt;52",Data!$I:$I,"&lt;=56"),
""))))</f>
        <v/>
      </c>
      <c r="L193" s="35" t="str">
        <f>IF($E193="","",
IF('Sales Value'!$B$6="Customer name",SUMIFS(Data!$H:$H,Data!$B:$B,VAL!$E193,Data!$I:$I,"&gt;0",Data!$I:$I,"&lt;=13"),
IF('Sales Value'!$B$6="Customer location",SUMIFS(Data!$H:$H,Data!$C:$C,VAL!$E193,Data!$I:$I,"&gt;0",Data!$I:$I,"&lt;=13"),
IF('Sales Value'!$B$6="Product type",SUMIFS(Data!$H:$H,Data!$F:$F,VAL!$E193,Data!$I:$I,"&gt;0",Data!$I:$I,"&lt;=13"),
""))))</f>
        <v/>
      </c>
      <c r="M193" s="35" t="str">
        <f>IF($E193="","",
IF('Sales Value'!$B$6="Customer name",SUMIFS(Data!$H:$H,Data!$B:$B,VAL!$E193,Data!$I:$I,"&gt;52",Data!$I:$I,"&lt;=65"),
IF('Sales Value'!$B$6="Customer location",SUMIFS(Data!$H:$H,Data!$C:$C,VAL!$E193,Data!$I:$I,"&gt;52",Data!$I:$I,"&lt;=65"),
IF('Sales Value'!$B$6="Product type",SUMIFS(Data!$H:$H,Data!$F:$F,VAL!$E193,Data!$I:$I,"&gt;52",Data!$I:$I,"&lt;=65"),
""))))</f>
        <v/>
      </c>
      <c r="O193" s="35" t="str">
        <f>IF($E193="","",
IF('Sales Value'!$B$6="Customer name",SUMIFS(Data!$H:$H,Data!$B:$B,VAL!$E193,Data!$I:$I,"&gt;0",Data!$I:$I,"&lt;=52"),
IF('Sales Value'!$B$6="Customer location",SUMIFS(Data!$H:$H,Data!$C:$C,VAL!$E193,Data!$I:$I,"&gt;0",Data!$I:$I,"&lt;=52"),
IF('Sales Value'!$B$6="Product type",SUMIFS(Data!$H:$H,Data!$F:$F,VAL!$E193,Data!$I:$I,"&gt;0",Data!$I:$I,"&lt;=52"),
""))))</f>
        <v/>
      </c>
      <c r="P193" s="35" t="str">
        <f>IF($E193="","",
IF('Sales Value'!$B$6="Customer name",SUMIFS(Data!$H:$H,Data!$B:$B,VAL!$E193,Data!$I:$I,"&gt;52",Data!$I:$I,"&lt;=104"),
IF('Sales Value'!$B$6="Customer location",SUMIFS(Data!$H:$H,Data!$C:$C,VAL!$E193,Data!$I:$I,"&gt;52",Data!$I:$I,"&lt;=104"),
IF('Sales Value'!$B$6="Product type",SUMIFS(Data!$H:$H,Data!$F:$F,VAL!$E193,Data!$I:$I,"&gt;52",Data!$I:$I,"&lt;=104"),
""))))</f>
        <v/>
      </c>
    </row>
    <row r="194" spans="1:16" x14ac:dyDescent="0.35">
      <c r="A194" s="8" t="str">
        <f>IFERROR(_xlfn.RANK.EQ(F194,$F$3:$F$150,0)+COUNTIF($F$3:F194,F194)-1,"")</f>
        <v/>
      </c>
      <c r="B194" s="8" t="str">
        <f>IFERROR(_xlfn.RANK.EQ(I194,$I$3:$I$150,0)+COUNTIF($I$3:I194,I194)-1,"")</f>
        <v/>
      </c>
      <c r="C194" s="8" t="str">
        <f>IFERROR(_xlfn.RANK.EQ(L194,$L$3:$L$150,0)+COUNTIF($L$3:L194,L194)-1,"")</f>
        <v/>
      </c>
      <c r="D194" s="8" t="str">
        <f>IFERROR(_xlfn.RANK.EQ(O194,$O$3:$O$150,0)+COUNTIF($O$3:O194,O194)-1,"")</f>
        <v/>
      </c>
      <c r="E194" t="str">
        <f xml:space="preserve">
IF('Pivot fields'!$B193="(blank)","",
IF('Sales Value'!$B$6="Customer Name",IF(NOT(OR('Pivot fields'!$B193="(blank)",'Pivot fields'!$B193="")),'Pivot fields'!$B193,""),
IF('Sales Value'!$B$6="Customer location",IF(NOT(OR('Pivot fields'!$D193="(blank)",'Pivot fields'!$D193="")),'Pivot fields'!$D193,""),
IF('Sales Value'!$B$6="Product type",IF(NOT(OR('Pivot fields'!$F193="(blank)",'Pivot fields'!$F193="")),'Pivot fields'!$F193,""),
""))))</f>
        <v/>
      </c>
      <c r="F194" s="35" t="str">
        <f>IF($E194="","",
IF('Sales Value'!$B$6="Customer name",SUMIFS(Data!$H:$H,Data!$B:$B,VAL!$E194,Data!$I:$I,1),
IF('Sales Value'!$B$6="Customer location",SUMIFS(Data!$H:$H,Data!$C:$C,VAL!$E194,Data!$I:$I,1),
IF('Sales Value'!$B$6="Product type",SUMIFS(Data!$H:$H,Data!$F:$F,VAL!$E194,Data!$I:$I,1),
""))))</f>
        <v/>
      </c>
      <c r="G194" s="35" t="str">
        <f>IF($E194="","",
IF('Sales Value'!$B$6="Customer name",SUMIFS(Data!$H:$H,Data!$B:$B,VAL!$E194,Data!$I:$I,53),
IF('Sales Value'!$B$6="Customer location",SUMIFS(Data!$H:$H,Data!$C:$C,VAL!$E194,Data!$I:$I,53),
IF('Sales Value'!$B$6="Product type",SUMIFS(Data!$H:$H,Data!$F:$F,VAL!$E194,Data!$I:$I,53),
""))))</f>
        <v/>
      </c>
      <c r="I194" s="35" t="str">
        <f>IF($E194="","",
IF('Sales Value'!$B$6="Customer name",SUMIFS(Data!$H:$H,Data!$B:$B,VAL!$E194,Data!$I:$I,"&gt;0",Data!$I:$I,"&lt;=4"),
IF('Sales Value'!$B$6="Customer location",SUMIFS(Data!$H:$H,Data!$C:$C,VAL!$E194,Data!$I:$I,"&gt;0",Data!$I:$I,"&lt;=4"),
IF('Sales Value'!$B$6="Product type",SUMIFS(Data!$H:$H,Data!$F:$F,VAL!$E194,Data!$I:$I,"&gt;0",Data!$I:$I,"&lt;=4"),
""))))</f>
        <v/>
      </c>
      <c r="J194" s="35" t="str">
        <f>IF($E194="","",
IF('Sales Value'!$B$6="Customer name",SUMIFS(Data!$H:$H,Data!$B:$B,VAL!$E194,Data!$I:$I,"&gt;52",Data!$I:$I,"&lt;=56"),
IF('Sales Value'!$B$6="Customer location",SUMIFS(Data!$H:$H,Data!$C:$C,VAL!$E194,Data!$I:$I,"&gt;52",Data!$I:$I,"&lt;=56"),
IF('Sales Value'!$B$6="Product type",SUMIFS(Data!$H:$H,Data!$F:$F,VAL!$E194,Data!$I:$I,"&gt;52",Data!$I:$I,"&lt;=56"),
""))))</f>
        <v/>
      </c>
      <c r="L194" s="35" t="str">
        <f>IF($E194="","",
IF('Sales Value'!$B$6="Customer name",SUMIFS(Data!$H:$H,Data!$B:$B,VAL!$E194,Data!$I:$I,"&gt;0",Data!$I:$I,"&lt;=13"),
IF('Sales Value'!$B$6="Customer location",SUMIFS(Data!$H:$H,Data!$C:$C,VAL!$E194,Data!$I:$I,"&gt;0",Data!$I:$I,"&lt;=13"),
IF('Sales Value'!$B$6="Product type",SUMIFS(Data!$H:$H,Data!$F:$F,VAL!$E194,Data!$I:$I,"&gt;0",Data!$I:$I,"&lt;=13"),
""))))</f>
        <v/>
      </c>
      <c r="M194" s="35" t="str">
        <f>IF($E194="","",
IF('Sales Value'!$B$6="Customer name",SUMIFS(Data!$H:$H,Data!$B:$B,VAL!$E194,Data!$I:$I,"&gt;52",Data!$I:$I,"&lt;=65"),
IF('Sales Value'!$B$6="Customer location",SUMIFS(Data!$H:$H,Data!$C:$C,VAL!$E194,Data!$I:$I,"&gt;52",Data!$I:$I,"&lt;=65"),
IF('Sales Value'!$B$6="Product type",SUMIFS(Data!$H:$H,Data!$F:$F,VAL!$E194,Data!$I:$I,"&gt;52",Data!$I:$I,"&lt;=65"),
""))))</f>
        <v/>
      </c>
      <c r="O194" s="35" t="str">
        <f>IF($E194="","",
IF('Sales Value'!$B$6="Customer name",SUMIFS(Data!$H:$H,Data!$B:$B,VAL!$E194,Data!$I:$I,"&gt;0",Data!$I:$I,"&lt;=52"),
IF('Sales Value'!$B$6="Customer location",SUMIFS(Data!$H:$H,Data!$C:$C,VAL!$E194,Data!$I:$I,"&gt;0",Data!$I:$I,"&lt;=52"),
IF('Sales Value'!$B$6="Product type",SUMIFS(Data!$H:$H,Data!$F:$F,VAL!$E194,Data!$I:$I,"&gt;0",Data!$I:$I,"&lt;=52"),
""))))</f>
        <v/>
      </c>
      <c r="P194" s="35" t="str">
        <f>IF($E194="","",
IF('Sales Value'!$B$6="Customer name",SUMIFS(Data!$H:$H,Data!$B:$B,VAL!$E194,Data!$I:$I,"&gt;52",Data!$I:$I,"&lt;=104"),
IF('Sales Value'!$B$6="Customer location",SUMIFS(Data!$H:$H,Data!$C:$C,VAL!$E194,Data!$I:$I,"&gt;52",Data!$I:$I,"&lt;=104"),
IF('Sales Value'!$B$6="Product type",SUMIFS(Data!$H:$H,Data!$F:$F,VAL!$E194,Data!$I:$I,"&gt;52",Data!$I:$I,"&lt;=104"),
""))))</f>
        <v/>
      </c>
    </row>
    <row r="195" spans="1:16" x14ac:dyDescent="0.35">
      <c r="A195" s="8" t="str">
        <f>IFERROR(_xlfn.RANK.EQ(F195,$F$3:$F$150,0)+COUNTIF($F$3:F195,F195)-1,"")</f>
        <v/>
      </c>
      <c r="B195" s="8" t="str">
        <f>IFERROR(_xlfn.RANK.EQ(I195,$I$3:$I$150,0)+COUNTIF($I$3:I195,I195)-1,"")</f>
        <v/>
      </c>
      <c r="C195" s="8" t="str">
        <f>IFERROR(_xlfn.RANK.EQ(L195,$L$3:$L$150,0)+COUNTIF($L$3:L195,L195)-1,"")</f>
        <v/>
      </c>
      <c r="D195" s="8" t="str">
        <f>IFERROR(_xlfn.RANK.EQ(O195,$O$3:$O$150,0)+COUNTIF($O$3:O195,O195)-1,"")</f>
        <v/>
      </c>
      <c r="E195" t="str">
        <f xml:space="preserve">
IF('Pivot fields'!$B194="(blank)","",
IF('Sales Value'!$B$6="Customer Name",IF(NOT(OR('Pivot fields'!$B194="(blank)",'Pivot fields'!$B194="")),'Pivot fields'!$B194,""),
IF('Sales Value'!$B$6="Customer location",IF(NOT(OR('Pivot fields'!$D194="(blank)",'Pivot fields'!$D194="")),'Pivot fields'!$D194,""),
IF('Sales Value'!$B$6="Product type",IF(NOT(OR('Pivot fields'!$F194="(blank)",'Pivot fields'!$F194="")),'Pivot fields'!$F194,""),
""))))</f>
        <v/>
      </c>
      <c r="F195" s="35" t="str">
        <f>IF($E195="","",
IF('Sales Value'!$B$6="Customer name",SUMIFS(Data!$H:$H,Data!$B:$B,VAL!$E195,Data!$I:$I,1),
IF('Sales Value'!$B$6="Customer location",SUMIFS(Data!$H:$H,Data!$C:$C,VAL!$E195,Data!$I:$I,1),
IF('Sales Value'!$B$6="Product type",SUMIFS(Data!$H:$H,Data!$F:$F,VAL!$E195,Data!$I:$I,1),
""))))</f>
        <v/>
      </c>
      <c r="G195" s="35" t="str">
        <f>IF($E195="","",
IF('Sales Value'!$B$6="Customer name",SUMIFS(Data!$H:$H,Data!$B:$B,VAL!$E195,Data!$I:$I,53),
IF('Sales Value'!$B$6="Customer location",SUMIFS(Data!$H:$H,Data!$C:$C,VAL!$E195,Data!$I:$I,53),
IF('Sales Value'!$B$6="Product type",SUMIFS(Data!$H:$H,Data!$F:$F,VAL!$E195,Data!$I:$I,53),
""))))</f>
        <v/>
      </c>
      <c r="I195" s="35" t="str">
        <f>IF($E195="","",
IF('Sales Value'!$B$6="Customer name",SUMIFS(Data!$H:$H,Data!$B:$B,VAL!$E195,Data!$I:$I,"&gt;0",Data!$I:$I,"&lt;=4"),
IF('Sales Value'!$B$6="Customer location",SUMIFS(Data!$H:$H,Data!$C:$C,VAL!$E195,Data!$I:$I,"&gt;0",Data!$I:$I,"&lt;=4"),
IF('Sales Value'!$B$6="Product type",SUMIFS(Data!$H:$H,Data!$F:$F,VAL!$E195,Data!$I:$I,"&gt;0",Data!$I:$I,"&lt;=4"),
""))))</f>
        <v/>
      </c>
      <c r="J195" s="35" t="str">
        <f>IF($E195="","",
IF('Sales Value'!$B$6="Customer name",SUMIFS(Data!$H:$H,Data!$B:$B,VAL!$E195,Data!$I:$I,"&gt;52",Data!$I:$I,"&lt;=56"),
IF('Sales Value'!$B$6="Customer location",SUMIFS(Data!$H:$H,Data!$C:$C,VAL!$E195,Data!$I:$I,"&gt;52",Data!$I:$I,"&lt;=56"),
IF('Sales Value'!$B$6="Product type",SUMIFS(Data!$H:$H,Data!$F:$F,VAL!$E195,Data!$I:$I,"&gt;52",Data!$I:$I,"&lt;=56"),
""))))</f>
        <v/>
      </c>
      <c r="L195" s="35" t="str">
        <f>IF($E195="","",
IF('Sales Value'!$B$6="Customer name",SUMIFS(Data!$H:$H,Data!$B:$B,VAL!$E195,Data!$I:$I,"&gt;0",Data!$I:$I,"&lt;=13"),
IF('Sales Value'!$B$6="Customer location",SUMIFS(Data!$H:$H,Data!$C:$C,VAL!$E195,Data!$I:$I,"&gt;0",Data!$I:$I,"&lt;=13"),
IF('Sales Value'!$B$6="Product type",SUMIFS(Data!$H:$H,Data!$F:$F,VAL!$E195,Data!$I:$I,"&gt;0",Data!$I:$I,"&lt;=13"),
""))))</f>
        <v/>
      </c>
      <c r="M195" s="35" t="str">
        <f>IF($E195="","",
IF('Sales Value'!$B$6="Customer name",SUMIFS(Data!$H:$H,Data!$B:$B,VAL!$E195,Data!$I:$I,"&gt;52",Data!$I:$I,"&lt;=65"),
IF('Sales Value'!$B$6="Customer location",SUMIFS(Data!$H:$H,Data!$C:$C,VAL!$E195,Data!$I:$I,"&gt;52",Data!$I:$I,"&lt;=65"),
IF('Sales Value'!$B$6="Product type",SUMIFS(Data!$H:$H,Data!$F:$F,VAL!$E195,Data!$I:$I,"&gt;52",Data!$I:$I,"&lt;=65"),
""))))</f>
        <v/>
      </c>
      <c r="O195" s="35" t="str">
        <f>IF($E195="","",
IF('Sales Value'!$B$6="Customer name",SUMIFS(Data!$H:$H,Data!$B:$B,VAL!$E195,Data!$I:$I,"&gt;0",Data!$I:$I,"&lt;=52"),
IF('Sales Value'!$B$6="Customer location",SUMIFS(Data!$H:$H,Data!$C:$C,VAL!$E195,Data!$I:$I,"&gt;0",Data!$I:$I,"&lt;=52"),
IF('Sales Value'!$B$6="Product type",SUMIFS(Data!$H:$H,Data!$F:$F,VAL!$E195,Data!$I:$I,"&gt;0",Data!$I:$I,"&lt;=52"),
""))))</f>
        <v/>
      </c>
      <c r="P195" s="35" t="str">
        <f>IF($E195="","",
IF('Sales Value'!$B$6="Customer name",SUMIFS(Data!$H:$H,Data!$B:$B,VAL!$E195,Data!$I:$I,"&gt;52",Data!$I:$I,"&lt;=104"),
IF('Sales Value'!$B$6="Customer location",SUMIFS(Data!$H:$H,Data!$C:$C,VAL!$E195,Data!$I:$I,"&gt;52",Data!$I:$I,"&lt;=104"),
IF('Sales Value'!$B$6="Product type",SUMIFS(Data!$H:$H,Data!$F:$F,VAL!$E195,Data!$I:$I,"&gt;52",Data!$I:$I,"&lt;=104"),
""))))</f>
        <v/>
      </c>
    </row>
    <row r="196" spans="1:16" x14ac:dyDescent="0.35">
      <c r="A196" s="8" t="str">
        <f>IFERROR(_xlfn.RANK.EQ(F196,$F$3:$F$150,0)+COUNTIF($F$3:F196,F196)-1,"")</f>
        <v/>
      </c>
      <c r="B196" s="8" t="str">
        <f>IFERROR(_xlfn.RANK.EQ(I196,$I$3:$I$150,0)+COUNTIF($I$3:I196,I196)-1,"")</f>
        <v/>
      </c>
      <c r="C196" s="8" t="str">
        <f>IFERROR(_xlfn.RANK.EQ(L196,$L$3:$L$150,0)+COUNTIF($L$3:L196,L196)-1,"")</f>
        <v/>
      </c>
      <c r="D196" s="8" t="str">
        <f>IFERROR(_xlfn.RANK.EQ(O196,$O$3:$O$150,0)+COUNTIF($O$3:O196,O196)-1,"")</f>
        <v/>
      </c>
      <c r="E196" t="str">
        <f xml:space="preserve">
IF('Pivot fields'!$B195="(blank)","",
IF('Sales Value'!$B$6="Customer Name",IF(NOT(OR('Pivot fields'!$B195="(blank)",'Pivot fields'!$B195="")),'Pivot fields'!$B195,""),
IF('Sales Value'!$B$6="Customer location",IF(NOT(OR('Pivot fields'!$D195="(blank)",'Pivot fields'!$D195="")),'Pivot fields'!$D195,""),
IF('Sales Value'!$B$6="Product type",IF(NOT(OR('Pivot fields'!$F195="(blank)",'Pivot fields'!$F195="")),'Pivot fields'!$F195,""),
""))))</f>
        <v/>
      </c>
      <c r="F196" s="35" t="str">
        <f>IF($E196="","",
IF('Sales Value'!$B$6="Customer name",SUMIFS(Data!$H:$H,Data!$B:$B,VAL!$E196,Data!$I:$I,1),
IF('Sales Value'!$B$6="Customer location",SUMIFS(Data!$H:$H,Data!$C:$C,VAL!$E196,Data!$I:$I,1),
IF('Sales Value'!$B$6="Product type",SUMIFS(Data!$H:$H,Data!$F:$F,VAL!$E196,Data!$I:$I,1),
""))))</f>
        <v/>
      </c>
      <c r="G196" s="35" t="str">
        <f>IF($E196="","",
IF('Sales Value'!$B$6="Customer name",SUMIFS(Data!$H:$H,Data!$B:$B,VAL!$E196,Data!$I:$I,53),
IF('Sales Value'!$B$6="Customer location",SUMIFS(Data!$H:$H,Data!$C:$C,VAL!$E196,Data!$I:$I,53),
IF('Sales Value'!$B$6="Product type",SUMIFS(Data!$H:$H,Data!$F:$F,VAL!$E196,Data!$I:$I,53),
""))))</f>
        <v/>
      </c>
      <c r="I196" s="35" t="str">
        <f>IF($E196="","",
IF('Sales Value'!$B$6="Customer name",SUMIFS(Data!$H:$H,Data!$B:$B,VAL!$E196,Data!$I:$I,"&gt;0",Data!$I:$I,"&lt;=4"),
IF('Sales Value'!$B$6="Customer location",SUMIFS(Data!$H:$H,Data!$C:$C,VAL!$E196,Data!$I:$I,"&gt;0",Data!$I:$I,"&lt;=4"),
IF('Sales Value'!$B$6="Product type",SUMIFS(Data!$H:$H,Data!$F:$F,VAL!$E196,Data!$I:$I,"&gt;0",Data!$I:$I,"&lt;=4"),
""))))</f>
        <v/>
      </c>
      <c r="J196" s="35" t="str">
        <f>IF($E196="","",
IF('Sales Value'!$B$6="Customer name",SUMIFS(Data!$H:$H,Data!$B:$B,VAL!$E196,Data!$I:$I,"&gt;52",Data!$I:$I,"&lt;=56"),
IF('Sales Value'!$B$6="Customer location",SUMIFS(Data!$H:$H,Data!$C:$C,VAL!$E196,Data!$I:$I,"&gt;52",Data!$I:$I,"&lt;=56"),
IF('Sales Value'!$B$6="Product type",SUMIFS(Data!$H:$H,Data!$F:$F,VAL!$E196,Data!$I:$I,"&gt;52",Data!$I:$I,"&lt;=56"),
""))))</f>
        <v/>
      </c>
      <c r="L196" s="35" t="str">
        <f>IF($E196="","",
IF('Sales Value'!$B$6="Customer name",SUMIFS(Data!$H:$H,Data!$B:$B,VAL!$E196,Data!$I:$I,"&gt;0",Data!$I:$I,"&lt;=13"),
IF('Sales Value'!$B$6="Customer location",SUMIFS(Data!$H:$H,Data!$C:$C,VAL!$E196,Data!$I:$I,"&gt;0",Data!$I:$I,"&lt;=13"),
IF('Sales Value'!$B$6="Product type",SUMIFS(Data!$H:$H,Data!$F:$F,VAL!$E196,Data!$I:$I,"&gt;0",Data!$I:$I,"&lt;=13"),
""))))</f>
        <v/>
      </c>
      <c r="M196" s="35" t="str">
        <f>IF($E196="","",
IF('Sales Value'!$B$6="Customer name",SUMIFS(Data!$H:$H,Data!$B:$B,VAL!$E196,Data!$I:$I,"&gt;52",Data!$I:$I,"&lt;=65"),
IF('Sales Value'!$B$6="Customer location",SUMIFS(Data!$H:$H,Data!$C:$C,VAL!$E196,Data!$I:$I,"&gt;52",Data!$I:$I,"&lt;=65"),
IF('Sales Value'!$B$6="Product type",SUMIFS(Data!$H:$H,Data!$F:$F,VAL!$E196,Data!$I:$I,"&gt;52",Data!$I:$I,"&lt;=65"),
""))))</f>
        <v/>
      </c>
      <c r="O196" s="35" t="str">
        <f>IF($E196="","",
IF('Sales Value'!$B$6="Customer name",SUMIFS(Data!$H:$H,Data!$B:$B,VAL!$E196,Data!$I:$I,"&gt;0",Data!$I:$I,"&lt;=52"),
IF('Sales Value'!$B$6="Customer location",SUMIFS(Data!$H:$H,Data!$C:$C,VAL!$E196,Data!$I:$I,"&gt;0",Data!$I:$I,"&lt;=52"),
IF('Sales Value'!$B$6="Product type",SUMIFS(Data!$H:$H,Data!$F:$F,VAL!$E196,Data!$I:$I,"&gt;0",Data!$I:$I,"&lt;=52"),
""))))</f>
        <v/>
      </c>
      <c r="P196" s="35" t="str">
        <f>IF($E196="","",
IF('Sales Value'!$B$6="Customer name",SUMIFS(Data!$H:$H,Data!$B:$B,VAL!$E196,Data!$I:$I,"&gt;52",Data!$I:$I,"&lt;=104"),
IF('Sales Value'!$B$6="Customer location",SUMIFS(Data!$H:$H,Data!$C:$C,VAL!$E196,Data!$I:$I,"&gt;52",Data!$I:$I,"&lt;=104"),
IF('Sales Value'!$B$6="Product type",SUMIFS(Data!$H:$H,Data!$F:$F,VAL!$E196,Data!$I:$I,"&gt;52",Data!$I:$I,"&lt;=104"),
""))))</f>
        <v/>
      </c>
    </row>
    <row r="197" spans="1:16" x14ac:dyDescent="0.35">
      <c r="A197" s="8" t="str">
        <f>IFERROR(_xlfn.RANK.EQ(F197,$F$3:$F$150,0)+COUNTIF($F$3:F197,F197)-1,"")</f>
        <v/>
      </c>
      <c r="B197" s="8" t="str">
        <f>IFERROR(_xlfn.RANK.EQ(I197,$I$3:$I$150,0)+COUNTIF($I$3:I197,I197)-1,"")</f>
        <v/>
      </c>
      <c r="C197" s="8" t="str">
        <f>IFERROR(_xlfn.RANK.EQ(L197,$L$3:$L$150,0)+COUNTIF($L$3:L197,L197)-1,"")</f>
        <v/>
      </c>
      <c r="D197" s="8" t="str">
        <f>IFERROR(_xlfn.RANK.EQ(O197,$O$3:$O$150,0)+COUNTIF($O$3:O197,O197)-1,"")</f>
        <v/>
      </c>
      <c r="E197" t="str">
        <f xml:space="preserve">
IF('Pivot fields'!$B196="(blank)","",
IF('Sales Value'!$B$6="Customer Name",IF(NOT(OR('Pivot fields'!$B196="(blank)",'Pivot fields'!$B196="")),'Pivot fields'!$B196,""),
IF('Sales Value'!$B$6="Customer location",IF(NOT(OR('Pivot fields'!$D196="(blank)",'Pivot fields'!$D196="")),'Pivot fields'!$D196,""),
IF('Sales Value'!$B$6="Product type",IF(NOT(OR('Pivot fields'!$F196="(blank)",'Pivot fields'!$F196="")),'Pivot fields'!$F196,""),
""))))</f>
        <v/>
      </c>
      <c r="F197" s="35" t="str">
        <f>IF($E197="","",
IF('Sales Value'!$B$6="Customer name",SUMIFS(Data!$H:$H,Data!$B:$B,VAL!$E197,Data!$I:$I,1),
IF('Sales Value'!$B$6="Customer location",SUMIFS(Data!$H:$H,Data!$C:$C,VAL!$E197,Data!$I:$I,1),
IF('Sales Value'!$B$6="Product type",SUMIFS(Data!$H:$H,Data!$F:$F,VAL!$E197,Data!$I:$I,1),
""))))</f>
        <v/>
      </c>
      <c r="G197" s="35" t="str">
        <f>IF($E197="","",
IF('Sales Value'!$B$6="Customer name",SUMIFS(Data!$H:$H,Data!$B:$B,VAL!$E197,Data!$I:$I,53),
IF('Sales Value'!$B$6="Customer location",SUMIFS(Data!$H:$H,Data!$C:$C,VAL!$E197,Data!$I:$I,53),
IF('Sales Value'!$B$6="Product type",SUMIFS(Data!$H:$H,Data!$F:$F,VAL!$E197,Data!$I:$I,53),
""))))</f>
        <v/>
      </c>
      <c r="I197" s="35" t="str">
        <f>IF($E197="","",
IF('Sales Value'!$B$6="Customer name",SUMIFS(Data!$H:$H,Data!$B:$B,VAL!$E197,Data!$I:$I,"&gt;0",Data!$I:$I,"&lt;=4"),
IF('Sales Value'!$B$6="Customer location",SUMIFS(Data!$H:$H,Data!$C:$C,VAL!$E197,Data!$I:$I,"&gt;0",Data!$I:$I,"&lt;=4"),
IF('Sales Value'!$B$6="Product type",SUMIFS(Data!$H:$H,Data!$F:$F,VAL!$E197,Data!$I:$I,"&gt;0",Data!$I:$I,"&lt;=4"),
""))))</f>
        <v/>
      </c>
      <c r="J197" s="35" t="str">
        <f>IF($E197="","",
IF('Sales Value'!$B$6="Customer name",SUMIFS(Data!$H:$H,Data!$B:$B,VAL!$E197,Data!$I:$I,"&gt;52",Data!$I:$I,"&lt;=56"),
IF('Sales Value'!$B$6="Customer location",SUMIFS(Data!$H:$H,Data!$C:$C,VAL!$E197,Data!$I:$I,"&gt;52",Data!$I:$I,"&lt;=56"),
IF('Sales Value'!$B$6="Product type",SUMIFS(Data!$H:$H,Data!$F:$F,VAL!$E197,Data!$I:$I,"&gt;52",Data!$I:$I,"&lt;=56"),
""))))</f>
        <v/>
      </c>
      <c r="L197" s="35" t="str">
        <f>IF($E197="","",
IF('Sales Value'!$B$6="Customer name",SUMIFS(Data!$H:$H,Data!$B:$B,VAL!$E197,Data!$I:$I,"&gt;0",Data!$I:$I,"&lt;=13"),
IF('Sales Value'!$B$6="Customer location",SUMIFS(Data!$H:$H,Data!$C:$C,VAL!$E197,Data!$I:$I,"&gt;0",Data!$I:$I,"&lt;=13"),
IF('Sales Value'!$B$6="Product type",SUMIFS(Data!$H:$H,Data!$F:$F,VAL!$E197,Data!$I:$I,"&gt;0",Data!$I:$I,"&lt;=13"),
""))))</f>
        <v/>
      </c>
      <c r="M197" s="35" t="str">
        <f>IF($E197="","",
IF('Sales Value'!$B$6="Customer name",SUMIFS(Data!$H:$H,Data!$B:$B,VAL!$E197,Data!$I:$I,"&gt;52",Data!$I:$I,"&lt;=65"),
IF('Sales Value'!$B$6="Customer location",SUMIFS(Data!$H:$H,Data!$C:$C,VAL!$E197,Data!$I:$I,"&gt;52",Data!$I:$I,"&lt;=65"),
IF('Sales Value'!$B$6="Product type",SUMIFS(Data!$H:$H,Data!$F:$F,VAL!$E197,Data!$I:$I,"&gt;52",Data!$I:$I,"&lt;=65"),
""))))</f>
        <v/>
      </c>
      <c r="O197" s="35" t="str">
        <f>IF($E197="","",
IF('Sales Value'!$B$6="Customer name",SUMIFS(Data!$H:$H,Data!$B:$B,VAL!$E197,Data!$I:$I,"&gt;0",Data!$I:$I,"&lt;=52"),
IF('Sales Value'!$B$6="Customer location",SUMIFS(Data!$H:$H,Data!$C:$C,VAL!$E197,Data!$I:$I,"&gt;0",Data!$I:$I,"&lt;=52"),
IF('Sales Value'!$B$6="Product type",SUMIFS(Data!$H:$H,Data!$F:$F,VAL!$E197,Data!$I:$I,"&gt;0",Data!$I:$I,"&lt;=52"),
""))))</f>
        <v/>
      </c>
      <c r="P197" s="35" t="str">
        <f>IF($E197="","",
IF('Sales Value'!$B$6="Customer name",SUMIFS(Data!$H:$H,Data!$B:$B,VAL!$E197,Data!$I:$I,"&gt;52",Data!$I:$I,"&lt;=104"),
IF('Sales Value'!$B$6="Customer location",SUMIFS(Data!$H:$H,Data!$C:$C,VAL!$E197,Data!$I:$I,"&gt;52",Data!$I:$I,"&lt;=104"),
IF('Sales Value'!$B$6="Product type",SUMIFS(Data!$H:$H,Data!$F:$F,VAL!$E197,Data!$I:$I,"&gt;52",Data!$I:$I,"&lt;=104"),
""))))</f>
        <v/>
      </c>
    </row>
    <row r="198" spans="1:16" x14ac:dyDescent="0.35">
      <c r="A198" s="8" t="str">
        <f>IFERROR(_xlfn.RANK.EQ(F198,$F$3:$F$150,0)+COUNTIF($F$3:F198,F198)-1,"")</f>
        <v/>
      </c>
      <c r="B198" s="8" t="str">
        <f>IFERROR(_xlfn.RANK.EQ(I198,$I$3:$I$150,0)+COUNTIF($I$3:I198,I198)-1,"")</f>
        <v/>
      </c>
      <c r="C198" s="8" t="str">
        <f>IFERROR(_xlfn.RANK.EQ(L198,$L$3:$L$150,0)+COUNTIF($L$3:L198,L198)-1,"")</f>
        <v/>
      </c>
      <c r="D198" s="8" t="str">
        <f>IFERROR(_xlfn.RANK.EQ(O198,$O$3:$O$150,0)+COUNTIF($O$3:O198,O198)-1,"")</f>
        <v/>
      </c>
      <c r="E198" t="str">
        <f xml:space="preserve">
IF('Pivot fields'!$B197="(blank)","",
IF('Sales Value'!$B$6="Customer Name",IF(NOT(OR('Pivot fields'!$B197="(blank)",'Pivot fields'!$B197="")),'Pivot fields'!$B197,""),
IF('Sales Value'!$B$6="Customer location",IF(NOT(OR('Pivot fields'!$D197="(blank)",'Pivot fields'!$D197="")),'Pivot fields'!$D197,""),
IF('Sales Value'!$B$6="Product type",IF(NOT(OR('Pivot fields'!$F197="(blank)",'Pivot fields'!$F197="")),'Pivot fields'!$F197,""),
""))))</f>
        <v/>
      </c>
      <c r="F198" s="35" t="str">
        <f>IF($E198="","",
IF('Sales Value'!$B$6="Customer name",SUMIFS(Data!$H:$H,Data!$B:$B,VAL!$E198,Data!$I:$I,1),
IF('Sales Value'!$B$6="Customer location",SUMIFS(Data!$H:$H,Data!$C:$C,VAL!$E198,Data!$I:$I,1),
IF('Sales Value'!$B$6="Product type",SUMIFS(Data!$H:$H,Data!$F:$F,VAL!$E198,Data!$I:$I,1),
""))))</f>
        <v/>
      </c>
      <c r="G198" s="35" t="str">
        <f>IF($E198="","",
IF('Sales Value'!$B$6="Customer name",SUMIFS(Data!$H:$H,Data!$B:$B,VAL!$E198,Data!$I:$I,53),
IF('Sales Value'!$B$6="Customer location",SUMIFS(Data!$H:$H,Data!$C:$C,VAL!$E198,Data!$I:$I,53),
IF('Sales Value'!$B$6="Product type",SUMIFS(Data!$H:$H,Data!$F:$F,VAL!$E198,Data!$I:$I,53),
""))))</f>
        <v/>
      </c>
      <c r="I198" s="35" t="str">
        <f>IF($E198="","",
IF('Sales Value'!$B$6="Customer name",SUMIFS(Data!$H:$H,Data!$B:$B,VAL!$E198,Data!$I:$I,"&gt;0",Data!$I:$I,"&lt;=4"),
IF('Sales Value'!$B$6="Customer location",SUMIFS(Data!$H:$H,Data!$C:$C,VAL!$E198,Data!$I:$I,"&gt;0",Data!$I:$I,"&lt;=4"),
IF('Sales Value'!$B$6="Product type",SUMIFS(Data!$H:$H,Data!$F:$F,VAL!$E198,Data!$I:$I,"&gt;0",Data!$I:$I,"&lt;=4"),
""))))</f>
        <v/>
      </c>
      <c r="J198" s="35" t="str">
        <f>IF($E198="","",
IF('Sales Value'!$B$6="Customer name",SUMIFS(Data!$H:$H,Data!$B:$B,VAL!$E198,Data!$I:$I,"&gt;52",Data!$I:$I,"&lt;=56"),
IF('Sales Value'!$B$6="Customer location",SUMIFS(Data!$H:$H,Data!$C:$C,VAL!$E198,Data!$I:$I,"&gt;52",Data!$I:$I,"&lt;=56"),
IF('Sales Value'!$B$6="Product type",SUMIFS(Data!$H:$H,Data!$F:$F,VAL!$E198,Data!$I:$I,"&gt;52",Data!$I:$I,"&lt;=56"),
""))))</f>
        <v/>
      </c>
      <c r="L198" s="35" t="str">
        <f>IF($E198="","",
IF('Sales Value'!$B$6="Customer name",SUMIFS(Data!$H:$H,Data!$B:$B,VAL!$E198,Data!$I:$I,"&gt;0",Data!$I:$I,"&lt;=13"),
IF('Sales Value'!$B$6="Customer location",SUMIFS(Data!$H:$H,Data!$C:$C,VAL!$E198,Data!$I:$I,"&gt;0",Data!$I:$I,"&lt;=13"),
IF('Sales Value'!$B$6="Product type",SUMIFS(Data!$H:$H,Data!$F:$F,VAL!$E198,Data!$I:$I,"&gt;0",Data!$I:$I,"&lt;=13"),
""))))</f>
        <v/>
      </c>
      <c r="M198" s="35" t="str">
        <f>IF($E198="","",
IF('Sales Value'!$B$6="Customer name",SUMIFS(Data!$H:$H,Data!$B:$B,VAL!$E198,Data!$I:$I,"&gt;52",Data!$I:$I,"&lt;=65"),
IF('Sales Value'!$B$6="Customer location",SUMIFS(Data!$H:$H,Data!$C:$C,VAL!$E198,Data!$I:$I,"&gt;52",Data!$I:$I,"&lt;=65"),
IF('Sales Value'!$B$6="Product type",SUMIFS(Data!$H:$H,Data!$F:$F,VAL!$E198,Data!$I:$I,"&gt;52",Data!$I:$I,"&lt;=65"),
""))))</f>
        <v/>
      </c>
      <c r="O198" s="35" t="str">
        <f>IF($E198="","",
IF('Sales Value'!$B$6="Customer name",SUMIFS(Data!$H:$H,Data!$B:$B,VAL!$E198,Data!$I:$I,"&gt;0",Data!$I:$I,"&lt;=52"),
IF('Sales Value'!$B$6="Customer location",SUMIFS(Data!$H:$H,Data!$C:$C,VAL!$E198,Data!$I:$I,"&gt;0",Data!$I:$I,"&lt;=52"),
IF('Sales Value'!$B$6="Product type",SUMIFS(Data!$H:$H,Data!$F:$F,VAL!$E198,Data!$I:$I,"&gt;0",Data!$I:$I,"&lt;=52"),
""))))</f>
        <v/>
      </c>
      <c r="P198" s="35" t="str">
        <f>IF($E198="","",
IF('Sales Value'!$B$6="Customer name",SUMIFS(Data!$H:$H,Data!$B:$B,VAL!$E198,Data!$I:$I,"&gt;52",Data!$I:$I,"&lt;=104"),
IF('Sales Value'!$B$6="Customer location",SUMIFS(Data!$H:$H,Data!$C:$C,VAL!$E198,Data!$I:$I,"&gt;52",Data!$I:$I,"&lt;=104"),
IF('Sales Value'!$B$6="Product type",SUMIFS(Data!$H:$H,Data!$F:$F,VAL!$E198,Data!$I:$I,"&gt;52",Data!$I:$I,"&lt;=104"),
""))))</f>
        <v/>
      </c>
    </row>
    <row r="199" spans="1:16" x14ac:dyDescent="0.35">
      <c r="A199" s="8" t="str">
        <f>IFERROR(_xlfn.RANK.EQ(F199,$F$3:$F$150,0)+COUNTIF($F$3:F199,F199)-1,"")</f>
        <v/>
      </c>
      <c r="B199" s="8" t="str">
        <f>IFERROR(_xlfn.RANK.EQ(I199,$I$3:$I$150,0)+COUNTIF($I$3:I199,I199)-1,"")</f>
        <v/>
      </c>
      <c r="C199" s="8" t="str">
        <f>IFERROR(_xlfn.RANK.EQ(L199,$L$3:$L$150,0)+COUNTIF($L$3:L199,L199)-1,"")</f>
        <v/>
      </c>
      <c r="D199" s="8" t="str">
        <f>IFERROR(_xlfn.RANK.EQ(O199,$O$3:$O$150,0)+COUNTIF($O$3:O199,O199)-1,"")</f>
        <v/>
      </c>
      <c r="E199" t="str">
        <f xml:space="preserve">
IF('Pivot fields'!$B198="(blank)","",
IF('Sales Value'!$B$6="Customer Name",IF(NOT(OR('Pivot fields'!$B198="(blank)",'Pivot fields'!$B198="")),'Pivot fields'!$B198,""),
IF('Sales Value'!$B$6="Customer location",IF(NOT(OR('Pivot fields'!$D198="(blank)",'Pivot fields'!$D198="")),'Pivot fields'!$D198,""),
IF('Sales Value'!$B$6="Product type",IF(NOT(OR('Pivot fields'!$F198="(blank)",'Pivot fields'!$F198="")),'Pivot fields'!$F198,""),
""))))</f>
        <v/>
      </c>
      <c r="F199" s="35" t="str">
        <f>IF($E199="","",
IF('Sales Value'!$B$6="Customer name",SUMIFS(Data!$H:$H,Data!$B:$B,VAL!$E199,Data!$I:$I,1),
IF('Sales Value'!$B$6="Customer location",SUMIFS(Data!$H:$H,Data!$C:$C,VAL!$E199,Data!$I:$I,1),
IF('Sales Value'!$B$6="Product type",SUMIFS(Data!$H:$H,Data!$F:$F,VAL!$E199,Data!$I:$I,1),
""))))</f>
        <v/>
      </c>
      <c r="G199" s="35" t="str">
        <f>IF($E199="","",
IF('Sales Value'!$B$6="Customer name",SUMIFS(Data!$H:$H,Data!$B:$B,VAL!$E199,Data!$I:$I,53),
IF('Sales Value'!$B$6="Customer location",SUMIFS(Data!$H:$H,Data!$C:$C,VAL!$E199,Data!$I:$I,53),
IF('Sales Value'!$B$6="Product type",SUMIFS(Data!$H:$H,Data!$F:$F,VAL!$E199,Data!$I:$I,53),
""))))</f>
        <v/>
      </c>
      <c r="I199" s="35" t="str">
        <f>IF($E199="","",
IF('Sales Value'!$B$6="Customer name",SUMIFS(Data!$H:$H,Data!$B:$B,VAL!$E199,Data!$I:$I,"&gt;0",Data!$I:$I,"&lt;=4"),
IF('Sales Value'!$B$6="Customer location",SUMIFS(Data!$H:$H,Data!$C:$C,VAL!$E199,Data!$I:$I,"&gt;0",Data!$I:$I,"&lt;=4"),
IF('Sales Value'!$B$6="Product type",SUMIFS(Data!$H:$H,Data!$F:$F,VAL!$E199,Data!$I:$I,"&gt;0",Data!$I:$I,"&lt;=4"),
""))))</f>
        <v/>
      </c>
      <c r="J199" s="35" t="str">
        <f>IF($E199="","",
IF('Sales Value'!$B$6="Customer name",SUMIFS(Data!$H:$H,Data!$B:$B,VAL!$E199,Data!$I:$I,"&gt;52",Data!$I:$I,"&lt;=56"),
IF('Sales Value'!$B$6="Customer location",SUMIFS(Data!$H:$H,Data!$C:$C,VAL!$E199,Data!$I:$I,"&gt;52",Data!$I:$I,"&lt;=56"),
IF('Sales Value'!$B$6="Product type",SUMIFS(Data!$H:$H,Data!$F:$F,VAL!$E199,Data!$I:$I,"&gt;52",Data!$I:$I,"&lt;=56"),
""))))</f>
        <v/>
      </c>
      <c r="L199" s="35" t="str">
        <f>IF($E199="","",
IF('Sales Value'!$B$6="Customer name",SUMIFS(Data!$H:$H,Data!$B:$B,VAL!$E199,Data!$I:$I,"&gt;0",Data!$I:$I,"&lt;=13"),
IF('Sales Value'!$B$6="Customer location",SUMIFS(Data!$H:$H,Data!$C:$C,VAL!$E199,Data!$I:$I,"&gt;0",Data!$I:$I,"&lt;=13"),
IF('Sales Value'!$B$6="Product type",SUMIFS(Data!$H:$H,Data!$F:$F,VAL!$E199,Data!$I:$I,"&gt;0",Data!$I:$I,"&lt;=13"),
""))))</f>
        <v/>
      </c>
      <c r="M199" s="35" t="str">
        <f>IF($E199="","",
IF('Sales Value'!$B$6="Customer name",SUMIFS(Data!$H:$H,Data!$B:$B,VAL!$E199,Data!$I:$I,"&gt;52",Data!$I:$I,"&lt;=65"),
IF('Sales Value'!$B$6="Customer location",SUMIFS(Data!$H:$H,Data!$C:$C,VAL!$E199,Data!$I:$I,"&gt;52",Data!$I:$I,"&lt;=65"),
IF('Sales Value'!$B$6="Product type",SUMIFS(Data!$H:$H,Data!$F:$F,VAL!$E199,Data!$I:$I,"&gt;52",Data!$I:$I,"&lt;=65"),
""))))</f>
        <v/>
      </c>
      <c r="O199" s="35" t="str">
        <f>IF($E199="","",
IF('Sales Value'!$B$6="Customer name",SUMIFS(Data!$H:$H,Data!$B:$B,VAL!$E199,Data!$I:$I,"&gt;0",Data!$I:$I,"&lt;=52"),
IF('Sales Value'!$B$6="Customer location",SUMIFS(Data!$H:$H,Data!$C:$C,VAL!$E199,Data!$I:$I,"&gt;0",Data!$I:$I,"&lt;=52"),
IF('Sales Value'!$B$6="Product type",SUMIFS(Data!$H:$H,Data!$F:$F,VAL!$E199,Data!$I:$I,"&gt;0",Data!$I:$I,"&lt;=52"),
""))))</f>
        <v/>
      </c>
      <c r="P199" s="35" t="str">
        <f>IF($E199="","",
IF('Sales Value'!$B$6="Customer name",SUMIFS(Data!$H:$H,Data!$B:$B,VAL!$E199,Data!$I:$I,"&gt;52",Data!$I:$I,"&lt;=104"),
IF('Sales Value'!$B$6="Customer location",SUMIFS(Data!$H:$H,Data!$C:$C,VAL!$E199,Data!$I:$I,"&gt;52",Data!$I:$I,"&lt;=104"),
IF('Sales Value'!$B$6="Product type",SUMIFS(Data!$H:$H,Data!$F:$F,VAL!$E199,Data!$I:$I,"&gt;52",Data!$I:$I,"&lt;=104"),
""))))</f>
        <v/>
      </c>
    </row>
    <row r="200" spans="1:16" x14ac:dyDescent="0.35">
      <c r="A200" s="8" t="str">
        <f>IFERROR(_xlfn.RANK.EQ(F200,$F$3:$F$150,0)+COUNTIF($F$3:F200,F200)-1,"")</f>
        <v/>
      </c>
      <c r="B200" s="8" t="str">
        <f>IFERROR(_xlfn.RANK.EQ(I200,$I$3:$I$150,0)+COUNTIF($I$3:I200,I200)-1,"")</f>
        <v/>
      </c>
      <c r="C200" s="8" t="str">
        <f>IFERROR(_xlfn.RANK.EQ(L200,$L$3:$L$150,0)+COUNTIF($L$3:L200,L200)-1,"")</f>
        <v/>
      </c>
      <c r="D200" s="8" t="str">
        <f>IFERROR(_xlfn.RANK.EQ(O200,$O$3:$O$150,0)+COUNTIF($O$3:O200,O200)-1,"")</f>
        <v/>
      </c>
      <c r="E200" t="str">
        <f xml:space="preserve">
IF('Pivot fields'!$B199="(blank)","",
IF('Sales Value'!$B$6="Customer Name",IF(NOT(OR('Pivot fields'!$B199="(blank)",'Pivot fields'!$B199="")),'Pivot fields'!$B199,""),
IF('Sales Value'!$B$6="Customer location",IF(NOT(OR('Pivot fields'!$D199="(blank)",'Pivot fields'!$D199="")),'Pivot fields'!$D199,""),
IF('Sales Value'!$B$6="Product type",IF(NOT(OR('Pivot fields'!$F199="(blank)",'Pivot fields'!$F199="")),'Pivot fields'!$F199,""),
""))))</f>
        <v/>
      </c>
      <c r="F200" s="35" t="str">
        <f>IF($E200="","",
IF('Sales Value'!$B$6="Customer name",SUMIFS(Data!$H:$H,Data!$B:$B,VAL!$E200,Data!$I:$I,1),
IF('Sales Value'!$B$6="Customer location",SUMIFS(Data!$H:$H,Data!$C:$C,VAL!$E200,Data!$I:$I,1),
IF('Sales Value'!$B$6="Product type",SUMIFS(Data!$H:$H,Data!$F:$F,VAL!$E200,Data!$I:$I,1),
""))))</f>
        <v/>
      </c>
      <c r="G200" s="35" t="str">
        <f>IF($E200="","",
IF('Sales Value'!$B$6="Customer name",SUMIFS(Data!$H:$H,Data!$B:$B,VAL!$E200,Data!$I:$I,53),
IF('Sales Value'!$B$6="Customer location",SUMIFS(Data!$H:$H,Data!$C:$C,VAL!$E200,Data!$I:$I,53),
IF('Sales Value'!$B$6="Product type",SUMIFS(Data!$H:$H,Data!$F:$F,VAL!$E200,Data!$I:$I,53),
""))))</f>
        <v/>
      </c>
      <c r="I200" s="35" t="str">
        <f>IF($E200="","",
IF('Sales Value'!$B$6="Customer name",SUMIFS(Data!$H:$H,Data!$B:$B,VAL!$E200,Data!$I:$I,"&gt;0",Data!$I:$I,"&lt;=4"),
IF('Sales Value'!$B$6="Customer location",SUMIFS(Data!$H:$H,Data!$C:$C,VAL!$E200,Data!$I:$I,"&gt;0",Data!$I:$I,"&lt;=4"),
IF('Sales Value'!$B$6="Product type",SUMIFS(Data!$H:$H,Data!$F:$F,VAL!$E200,Data!$I:$I,"&gt;0",Data!$I:$I,"&lt;=4"),
""))))</f>
        <v/>
      </c>
      <c r="J200" s="35" t="str">
        <f>IF($E200="","",
IF('Sales Value'!$B$6="Customer name",SUMIFS(Data!$H:$H,Data!$B:$B,VAL!$E200,Data!$I:$I,"&gt;52",Data!$I:$I,"&lt;=56"),
IF('Sales Value'!$B$6="Customer location",SUMIFS(Data!$H:$H,Data!$C:$C,VAL!$E200,Data!$I:$I,"&gt;52",Data!$I:$I,"&lt;=56"),
IF('Sales Value'!$B$6="Product type",SUMIFS(Data!$H:$H,Data!$F:$F,VAL!$E200,Data!$I:$I,"&gt;52",Data!$I:$I,"&lt;=56"),
""))))</f>
        <v/>
      </c>
      <c r="L200" s="35" t="str">
        <f>IF($E200="","",
IF('Sales Value'!$B$6="Customer name",SUMIFS(Data!$H:$H,Data!$B:$B,VAL!$E200,Data!$I:$I,"&gt;0",Data!$I:$I,"&lt;=13"),
IF('Sales Value'!$B$6="Customer location",SUMIFS(Data!$H:$H,Data!$C:$C,VAL!$E200,Data!$I:$I,"&gt;0",Data!$I:$I,"&lt;=13"),
IF('Sales Value'!$B$6="Product type",SUMIFS(Data!$H:$H,Data!$F:$F,VAL!$E200,Data!$I:$I,"&gt;0",Data!$I:$I,"&lt;=13"),
""))))</f>
        <v/>
      </c>
      <c r="M200" s="35" t="str">
        <f>IF($E200="","",
IF('Sales Value'!$B$6="Customer name",SUMIFS(Data!$H:$H,Data!$B:$B,VAL!$E200,Data!$I:$I,"&gt;52",Data!$I:$I,"&lt;=65"),
IF('Sales Value'!$B$6="Customer location",SUMIFS(Data!$H:$H,Data!$C:$C,VAL!$E200,Data!$I:$I,"&gt;52",Data!$I:$I,"&lt;=65"),
IF('Sales Value'!$B$6="Product type",SUMIFS(Data!$H:$H,Data!$F:$F,VAL!$E200,Data!$I:$I,"&gt;52",Data!$I:$I,"&lt;=65"),
""))))</f>
        <v/>
      </c>
      <c r="O200" s="35" t="str">
        <f>IF($E200="","",
IF('Sales Value'!$B$6="Customer name",SUMIFS(Data!$H:$H,Data!$B:$B,VAL!$E200,Data!$I:$I,"&gt;0",Data!$I:$I,"&lt;=52"),
IF('Sales Value'!$B$6="Customer location",SUMIFS(Data!$H:$H,Data!$C:$C,VAL!$E200,Data!$I:$I,"&gt;0",Data!$I:$I,"&lt;=52"),
IF('Sales Value'!$B$6="Product type",SUMIFS(Data!$H:$H,Data!$F:$F,VAL!$E200,Data!$I:$I,"&gt;0",Data!$I:$I,"&lt;=52"),
""))))</f>
        <v/>
      </c>
      <c r="P200" s="35" t="str">
        <f>IF($E200="","",
IF('Sales Value'!$B$6="Customer name",SUMIFS(Data!$H:$H,Data!$B:$B,VAL!$E200,Data!$I:$I,"&gt;52",Data!$I:$I,"&lt;=104"),
IF('Sales Value'!$B$6="Customer location",SUMIFS(Data!$H:$H,Data!$C:$C,VAL!$E200,Data!$I:$I,"&gt;52",Data!$I:$I,"&lt;=104"),
IF('Sales Value'!$B$6="Product type",SUMIFS(Data!$H:$H,Data!$F:$F,VAL!$E200,Data!$I:$I,"&gt;52",Data!$I:$I,"&lt;=104"),
""))))</f>
        <v/>
      </c>
    </row>
    <row r="201" spans="1:16" x14ac:dyDescent="0.35">
      <c r="A201" s="8" t="str">
        <f>IFERROR(_xlfn.RANK.EQ(F201,$F$3:$F$150,0)+COUNTIF($F$3:F201,F201)-1,"")</f>
        <v/>
      </c>
      <c r="B201" s="8" t="str">
        <f>IFERROR(_xlfn.RANK.EQ(I201,$I$3:$I$150,0)+COUNTIF($I$3:I201,I201)-1,"")</f>
        <v/>
      </c>
      <c r="C201" s="8" t="str">
        <f>IFERROR(_xlfn.RANK.EQ(L201,$L$3:$L$150,0)+COUNTIF($L$3:L201,L201)-1,"")</f>
        <v/>
      </c>
      <c r="D201" s="8" t="str">
        <f>IFERROR(_xlfn.RANK.EQ(O201,$O$3:$O$150,0)+COUNTIF($O$3:O201,O201)-1,"")</f>
        <v/>
      </c>
      <c r="E201" t="str">
        <f xml:space="preserve">
IF('Pivot fields'!$B200="(blank)","",
IF('Sales Value'!$B$6="Customer Name",IF(NOT(OR('Pivot fields'!$B200="(blank)",'Pivot fields'!$B200="")),'Pivot fields'!$B200,""),
IF('Sales Value'!$B$6="Customer location",IF(NOT(OR('Pivot fields'!$D200="(blank)",'Pivot fields'!$D200="")),'Pivot fields'!$D200,""),
IF('Sales Value'!$B$6="Product type",IF(NOT(OR('Pivot fields'!$F200="(blank)",'Pivot fields'!$F200="")),'Pivot fields'!$F200,""),
""))))</f>
        <v/>
      </c>
      <c r="F201" s="35" t="str">
        <f>IF($E201="","",
IF('Sales Value'!$B$6="Customer name",SUMIFS(Data!$H:$H,Data!$B:$B,VAL!$E201,Data!$I:$I,1),
IF('Sales Value'!$B$6="Customer location",SUMIFS(Data!$H:$H,Data!$C:$C,VAL!$E201,Data!$I:$I,1),
IF('Sales Value'!$B$6="Product type",SUMIFS(Data!$H:$H,Data!$F:$F,VAL!$E201,Data!$I:$I,1),
""))))</f>
        <v/>
      </c>
      <c r="G201" s="35" t="str">
        <f>IF($E201="","",
IF('Sales Value'!$B$6="Customer name",SUMIFS(Data!$H:$H,Data!$B:$B,VAL!$E201,Data!$I:$I,53),
IF('Sales Value'!$B$6="Customer location",SUMIFS(Data!$H:$H,Data!$C:$C,VAL!$E201,Data!$I:$I,53),
IF('Sales Value'!$B$6="Product type",SUMIFS(Data!$H:$H,Data!$F:$F,VAL!$E201,Data!$I:$I,53),
""))))</f>
        <v/>
      </c>
      <c r="I201" s="35" t="str">
        <f>IF($E201="","",
IF('Sales Value'!$B$6="Customer name",SUMIFS(Data!$H:$H,Data!$B:$B,VAL!$E201,Data!$I:$I,"&gt;0",Data!$I:$I,"&lt;=4"),
IF('Sales Value'!$B$6="Customer location",SUMIFS(Data!$H:$H,Data!$C:$C,VAL!$E201,Data!$I:$I,"&gt;0",Data!$I:$I,"&lt;=4"),
IF('Sales Value'!$B$6="Product type",SUMIFS(Data!$H:$H,Data!$F:$F,VAL!$E201,Data!$I:$I,"&gt;0",Data!$I:$I,"&lt;=4"),
""))))</f>
        <v/>
      </c>
      <c r="J201" s="35" t="str">
        <f>IF($E201="","",
IF('Sales Value'!$B$6="Customer name",SUMIFS(Data!$H:$H,Data!$B:$B,VAL!$E201,Data!$I:$I,"&gt;52",Data!$I:$I,"&lt;=56"),
IF('Sales Value'!$B$6="Customer location",SUMIFS(Data!$H:$H,Data!$C:$C,VAL!$E201,Data!$I:$I,"&gt;52",Data!$I:$I,"&lt;=56"),
IF('Sales Value'!$B$6="Product type",SUMIFS(Data!$H:$H,Data!$F:$F,VAL!$E201,Data!$I:$I,"&gt;52",Data!$I:$I,"&lt;=56"),
""))))</f>
        <v/>
      </c>
      <c r="L201" s="35" t="str">
        <f>IF($E201="","",
IF('Sales Value'!$B$6="Customer name",SUMIFS(Data!$H:$H,Data!$B:$B,VAL!$E201,Data!$I:$I,"&gt;0",Data!$I:$I,"&lt;=13"),
IF('Sales Value'!$B$6="Customer location",SUMIFS(Data!$H:$H,Data!$C:$C,VAL!$E201,Data!$I:$I,"&gt;0",Data!$I:$I,"&lt;=13"),
IF('Sales Value'!$B$6="Product type",SUMIFS(Data!$H:$H,Data!$F:$F,VAL!$E201,Data!$I:$I,"&gt;0",Data!$I:$I,"&lt;=13"),
""))))</f>
        <v/>
      </c>
      <c r="M201" s="35" t="str">
        <f>IF($E201="","",
IF('Sales Value'!$B$6="Customer name",SUMIFS(Data!$H:$H,Data!$B:$B,VAL!$E201,Data!$I:$I,"&gt;52",Data!$I:$I,"&lt;=65"),
IF('Sales Value'!$B$6="Customer location",SUMIFS(Data!$H:$H,Data!$C:$C,VAL!$E201,Data!$I:$I,"&gt;52",Data!$I:$I,"&lt;=65"),
IF('Sales Value'!$B$6="Product type",SUMIFS(Data!$H:$H,Data!$F:$F,VAL!$E201,Data!$I:$I,"&gt;52",Data!$I:$I,"&lt;=65"),
""))))</f>
        <v/>
      </c>
      <c r="O201" s="35" t="str">
        <f>IF($E201="","",
IF('Sales Value'!$B$6="Customer name",SUMIFS(Data!$H:$H,Data!$B:$B,VAL!$E201,Data!$I:$I,"&gt;0",Data!$I:$I,"&lt;=52"),
IF('Sales Value'!$B$6="Customer location",SUMIFS(Data!$H:$H,Data!$C:$C,VAL!$E201,Data!$I:$I,"&gt;0",Data!$I:$I,"&lt;=52"),
IF('Sales Value'!$B$6="Product type",SUMIFS(Data!$H:$H,Data!$F:$F,VAL!$E201,Data!$I:$I,"&gt;0",Data!$I:$I,"&lt;=52"),
""))))</f>
        <v/>
      </c>
      <c r="P201" s="35" t="str">
        <f>IF($E201="","",
IF('Sales Value'!$B$6="Customer name",SUMIFS(Data!$H:$H,Data!$B:$B,VAL!$E201,Data!$I:$I,"&gt;52",Data!$I:$I,"&lt;=104"),
IF('Sales Value'!$B$6="Customer location",SUMIFS(Data!$H:$H,Data!$C:$C,VAL!$E201,Data!$I:$I,"&gt;52",Data!$I:$I,"&lt;=104"),
IF('Sales Value'!$B$6="Product type",SUMIFS(Data!$H:$H,Data!$F:$F,VAL!$E201,Data!$I:$I,"&gt;52",Data!$I:$I,"&lt;=104"),
""))))</f>
        <v/>
      </c>
    </row>
    <row r="202" spans="1:16" x14ac:dyDescent="0.35">
      <c r="A202" s="8" t="str">
        <f>IFERROR(_xlfn.RANK.EQ(F202,$F$3:$F$150,0)+COUNTIF($F$3:F202,F202)-1,"")</f>
        <v/>
      </c>
      <c r="B202" s="8" t="str">
        <f>IFERROR(_xlfn.RANK.EQ(I202,$I$3:$I$150,0)+COUNTIF($I$3:I202,I202)-1,"")</f>
        <v/>
      </c>
      <c r="C202" s="8" t="str">
        <f>IFERROR(_xlfn.RANK.EQ(L202,$L$3:$L$150,0)+COUNTIF($L$3:L202,L202)-1,"")</f>
        <v/>
      </c>
      <c r="D202" s="8" t="str">
        <f>IFERROR(_xlfn.RANK.EQ(O202,$O$3:$O$150,0)+COUNTIF($O$3:O202,O202)-1,"")</f>
        <v/>
      </c>
      <c r="E202" t="str">
        <f xml:space="preserve">
IF('Pivot fields'!$B201="(blank)","Total",
IF('Sales Value'!$B$6="Customer Name",IF(NOT(OR('Pivot fields'!$B201="(blank)",'Pivot fields'!$B201="")),'Pivot fields'!$B201,""),
IF('Sales Value'!$B$6="Customer location",IF(NOT(OR('Pivot fields'!$D201="(blank)",'Pivot fields'!$D201="")),'Pivot fields'!$D201,""),
IF('Sales Value'!$B$6="Product type",IF(NOT(OR('Pivot fields'!$F201="(blank)",'Pivot fields'!$F201="")),'Pivot fields'!$F201,""),
""))))</f>
        <v/>
      </c>
      <c r="F202" s="35" t="str">
        <f>IF($E202="","",
IF('Sales Value'!$B$6="Customer name",SUMIFS(Data!$H:$H,Data!$B:$B,VAL!$E202,Data!$I:$I,1),
IF('Sales Value'!$B$6="Customer location",SUMIFS(Data!$H:$H,Data!$C:$C,VAL!$E202,Data!$I:$I,1),
IF('Sales Value'!$B$6="Product type",SUMIFS(Data!$H:$H,Data!$F:$F,VAL!$E202,Data!$I:$I,1),
""))))</f>
        <v/>
      </c>
      <c r="G202" s="35" t="str">
        <f>IF($E202="","",
IF('Sales Value'!$B$6="Customer name",SUMIFS(Data!$H:$H,Data!$B:$B,VAL!$E202,Data!$I:$I,53),
IF('Sales Value'!$B$6="Customer location",SUMIFS(Data!$H:$H,Data!$C:$C,VAL!$E202,Data!$I:$I,53),
IF('Sales Value'!$B$6="Product type",SUMIFS(Data!$H:$H,Data!$F:$F,VAL!$E202,Data!$I:$I,53),
""))))</f>
        <v/>
      </c>
      <c r="I202" s="35" t="str">
        <f>IF($E202="","",
IF('Sales Value'!$B$6="Customer name",SUMIFS(Data!$H:$H,Data!$B:$B,VAL!$E202,Data!$I:$I,"&gt;0",Data!$I:$I,"&lt;=4"),
IF('Sales Value'!$B$6="Customer location",SUMIFS(Data!$H:$H,Data!$C:$C,VAL!$E202,Data!$I:$I,"&gt;0",Data!$I:$I,"&lt;=4"),
IF('Sales Value'!$B$6="Product type",SUMIFS(Data!$H:$H,Data!$F:$F,VAL!$E202,Data!$I:$I,"&gt;0",Data!$I:$I,"&lt;=4"),
""))))</f>
        <v/>
      </c>
      <c r="J202" s="35" t="str">
        <f>IF($E202="","",
IF('Sales Value'!$B$6="Customer name",SUMIFS(Data!$H:$H,Data!$B:$B,VAL!$E202,Data!$I:$I,"&gt;52",Data!$I:$I,"&lt;=56"),
IF('Sales Value'!$B$6="Customer location",SUMIFS(Data!$H:$H,Data!$C:$C,VAL!$E202,Data!$I:$I,"&gt;52",Data!$I:$I,"&lt;=56"),
IF('Sales Value'!$B$6="Product type",SUMIFS(Data!$H:$H,Data!$F:$F,VAL!$E202,Data!$I:$I,"&gt;52",Data!$I:$I,"&lt;=56"),
""))))</f>
        <v/>
      </c>
      <c r="L202" s="35" t="str">
        <f>IF($E202="","",
IF('Sales Value'!$B$6="Customer name",SUMIFS(Data!$H:$H,Data!$B:$B,VAL!$E202,Data!$I:$I,"&gt;0",Data!$I:$I,"&lt;=13"),
IF('Sales Value'!$B$6="Customer location",SUMIFS(Data!$H:$H,Data!$C:$C,VAL!$E202,Data!$I:$I,"&gt;0",Data!$I:$I,"&lt;=13"),
IF('Sales Value'!$B$6="Product type",SUMIFS(Data!$H:$H,Data!$F:$F,VAL!$E202,Data!$I:$I,"&gt;0",Data!$I:$I,"&lt;=13"),
""))))</f>
        <v/>
      </c>
      <c r="M202" s="35" t="str">
        <f>IF($E202="","",
IF('Sales Value'!$B$6="Customer name",SUMIFS(Data!$H:$H,Data!$B:$B,VAL!$E202,Data!$I:$I,"&gt;52",Data!$I:$I,"&lt;=65"),
IF('Sales Value'!$B$6="Customer location",SUMIFS(Data!$H:$H,Data!$C:$C,VAL!$E202,Data!$I:$I,"&gt;52",Data!$I:$I,"&lt;=65"),
IF('Sales Value'!$B$6="Product type",SUMIFS(Data!$H:$H,Data!$F:$F,VAL!$E202,Data!$I:$I,"&gt;52",Data!$I:$I,"&lt;=65"),
""))))</f>
        <v/>
      </c>
      <c r="O202" s="35" t="str">
        <f>IF($E202="","",
IF('Sales Value'!$B$6="Customer name",SUMIFS(Data!$H:$H,Data!$B:$B,VAL!$E202,Data!$I:$I,"&gt;0",Data!$I:$I,"&lt;=52"),
IF('Sales Value'!$B$6="Customer location",SUMIFS(Data!$H:$H,Data!$C:$C,VAL!$E202,Data!$I:$I,"&gt;0",Data!$I:$I,"&lt;=52"),
IF('Sales Value'!$B$6="Product type",SUMIFS(Data!$H:$H,Data!$F:$F,VAL!$E202,Data!$I:$I,"&gt;0",Data!$I:$I,"&lt;=52"),
""))))</f>
        <v/>
      </c>
      <c r="P202" s="35" t="str">
        <f>IF($E202="","",
IF('Sales Value'!$B$6="Customer name",SUMIFS(Data!$H:$H,Data!$B:$B,VAL!$E202,Data!$I:$I,"&gt;52",Data!$I:$I,"&lt;=104"),
IF('Sales Value'!$B$6="Customer location",SUMIFS(Data!$H:$H,Data!$C:$C,VAL!$E202,Data!$I:$I,"&gt;52",Data!$I:$I,"&lt;=104"),
IF('Sales Value'!$B$6="Product type",SUMIFS(Data!$H:$H,Data!$F:$F,VAL!$E202,Data!$I:$I,"&gt;52",Data!$I:$I,"&lt;=104"),
""))))</f>
        <v/>
      </c>
    </row>
  </sheetData>
  <autoFilter ref="A2:Q2" xr:uid="{2C6EAE16-4452-491F-BE72-A3975D443B7E}"/>
  <mergeCells count="4">
    <mergeCell ref="F1:G1"/>
    <mergeCell ref="I1:J1"/>
    <mergeCell ref="L1:M1"/>
    <mergeCell ref="O1:P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4588-4457-4E18-8AC3-6DF38D08CDCD}">
  <sheetPr>
    <tabColor theme="1"/>
  </sheetPr>
  <dimension ref="A1:I4003"/>
  <sheetViews>
    <sheetView zoomScale="85" zoomScaleNormal="85" workbookViewId="0">
      <pane ySplit="1" topLeftCell="A2" activePane="bottomLeft" state="frozen"/>
      <selection pane="bottomLeft" activeCell="I16" sqref="I16"/>
    </sheetView>
  </sheetViews>
  <sheetFormatPr defaultColWidth="9.1796875" defaultRowHeight="14.5" x14ac:dyDescent="0.35"/>
  <cols>
    <col min="1" max="1" width="12.453125" style="13" customWidth="1"/>
    <col min="2" max="2" width="32.1796875" style="13" customWidth="1"/>
    <col min="3" max="3" width="37.453125" style="13" customWidth="1"/>
    <col min="4" max="4" width="29.81640625" style="13" customWidth="1"/>
    <col min="5" max="5" width="15.7265625" style="14" customWidth="1"/>
    <col min="6" max="6" width="31.453125" style="13" customWidth="1"/>
    <col min="7" max="7" width="17.1796875" style="13" customWidth="1"/>
    <col min="8" max="8" width="16.81640625" style="15" customWidth="1"/>
    <col min="9" max="9" width="10.7265625" style="18" bestFit="1" customWidth="1"/>
    <col min="10" max="16384" width="9.1796875" style="16"/>
  </cols>
  <sheetData>
    <row r="1" spans="1:9" s="12" customFormat="1" ht="21" customHeight="1" x14ac:dyDescent="0.35">
      <c r="A1" s="17" t="s">
        <v>3</v>
      </c>
      <c r="B1" s="17" t="s">
        <v>5</v>
      </c>
      <c r="C1" s="17" t="s">
        <v>6</v>
      </c>
      <c r="D1" s="17" t="s">
        <v>4</v>
      </c>
      <c r="E1" s="20" t="s">
        <v>2</v>
      </c>
      <c r="F1" s="17" t="s">
        <v>21</v>
      </c>
      <c r="G1" s="17" t="s">
        <v>1</v>
      </c>
      <c r="H1" s="21" t="s">
        <v>0</v>
      </c>
      <c r="I1" s="17" t="s">
        <v>7</v>
      </c>
    </row>
    <row r="2" spans="1:9" x14ac:dyDescent="0.35">
      <c r="A2" s="13">
        <v>1034</v>
      </c>
      <c r="B2" s="13" t="s">
        <v>15</v>
      </c>
      <c r="C2" s="13" t="s">
        <v>8</v>
      </c>
      <c r="D2" s="13" t="s">
        <v>10</v>
      </c>
      <c r="E2" s="14">
        <v>44224</v>
      </c>
      <c r="F2" s="14" t="s">
        <v>22</v>
      </c>
      <c r="G2" s="13">
        <v>30</v>
      </c>
      <c r="H2" s="15">
        <v>300</v>
      </c>
      <c r="I2" s="18">
        <f>IFERROR(IF($E2="","",MATCH(E2,'Ref table week No.'!$B:$B,-1)),"")</f>
        <v>1</v>
      </c>
    </row>
    <row r="3" spans="1:9" x14ac:dyDescent="0.35">
      <c r="A3" s="13">
        <v>1035</v>
      </c>
      <c r="B3" s="13" t="s">
        <v>16</v>
      </c>
      <c r="C3" s="13" t="s">
        <v>9</v>
      </c>
      <c r="D3" s="13" t="s">
        <v>10</v>
      </c>
      <c r="E3" s="14">
        <v>44224</v>
      </c>
      <c r="F3" s="14" t="s">
        <v>23</v>
      </c>
      <c r="G3" s="13">
        <v>10</v>
      </c>
      <c r="H3" s="15">
        <v>250</v>
      </c>
      <c r="I3" s="18">
        <f>IFERROR(IF($E3="","",MATCH(E3,'Ref table week No.'!$B:$B,-1)),"")</f>
        <v>1</v>
      </c>
    </row>
    <row r="4" spans="1:9" x14ac:dyDescent="0.35">
      <c r="A4" s="13">
        <v>1036</v>
      </c>
      <c r="B4" s="13" t="s">
        <v>17</v>
      </c>
      <c r="C4" s="13" t="s">
        <v>11</v>
      </c>
      <c r="D4" s="13" t="s">
        <v>10</v>
      </c>
      <c r="E4" s="14">
        <v>44224</v>
      </c>
      <c r="F4" s="14" t="s">
        <v>24</v>
      </c>
      <c r="G4" s="13">
        <v>100</v>
      </c>
      <c r="H4" s="15">
        <v>1500</v>
      </c>
      <c r="I4" s="18">
        <f>IFERROR(IF($E4="","",MATCH(E4,'Ref table week No.'!$B:$B,-1)),"")</f>
        <v>1</v>
      </c>
    </row>
    <row r="5" spans="1:9" x14ac:dyDescent="0.35">
      <c r="A5" s="13">
        <v>1037</v>
      </c>
      <c r="B5" s="13" t="s">
        <v>18</v>
      </c>
      <c r="C5" s="13" t="s">
        <v>12</v>
      </c>
      <c r="D5" s="13" t="s">
        <v>10</v>
      </c>
      <c r="E5" s="14">
        <v>43862</v>
      </c>
      <c r="F5" s="14" t="s">
        <v>25</v>
      </c>
      <c r="G5" s="13">
        <v>26</v>
      </c>
      <c r="H5" s="15">
        <v>800</v>
      </c>
      <c r="I5" s="18">
        <f>IFERROR(IF($E5="","",MATCH(E5,'Ref table week No.'!$B:$B,-1)),"")</f>
        <v>53</v>
      </c>
    </row>
    <row r="6" spans="1:9" x14ac:dyDescent="0.35">
      <c r="A6" s="13">
        <v>1038</v>
      </c>
      <c r="B6" s="13" t="s">
        <v>19</v>
      </c>
      <c r="C6" s="13" t="s">
        <v>13</v>
      </c>
      <c r="D6" s="13" t="s">
        <v>10</v>
      </c>
      <c r="E6" s="14">
        <v>44224</v>
      </c>
      <c r="F6" s="14" t="s">
        <v>26</v>
      </c>
      <c r="G6" s="13">
        <v>84</v>
      </c>
      <c r="H6" s="15">
        <v>950</v>
      </c>
      <c r="I6" s="18">
        <f>IFERROR(IF($E6="","",MATCH(E6,'Ref table week No.'!$B:$B,-1)),"")</f>
        <v>1</v>
      </c>
    </row>
    <row r="7" spans="1:9" x14ac:dyDescent="0.35">
      <c r="A7" s="13">
        <v>1039</v>
      </c>
      <c r="B7" s="13" t="s">
        <v>20</v>
      </c>
      <c r="C7" s="13" t="s">
        <v>14</v>
      </c>
      <c r="D7" s="13" t="s">
        <v>10</v>
      </c>
      <c r="E7" s="14">
        <v>44224</v>
      </c>
      <c r="F7" s="14" t="s">
        <v>22</v>
      </c>
      <c r="G7" s="13">
        <v>15</v>
      </c>
      <c r="H7" s="15">
        <v>200</v>
      </c>
      <c r="I7" s="18">
        <f>IFERROR(IF($E7="","",MATCH(E7,'Ref table week No.'!$B:$B,-1)),"")</f>
        <v>1</v>
      </c>
    </row>
    <row r="8" spans="1:9" x14ac:dyDescent="0.35">
      <c r="A8" s="13">
        <v>1040</v>
      </c>
      <c r="B8" s="13" t="s">
        <v>34</v>
      </c>
      <c r="C8" s="13" t="s">
        <v>27</v>
      </c>
      <c r="D8" s="13" t="s">
        <v>10</v>
      </c>
      <c r="E8" s="14">
        <v>44224</v>
      </c>
      <c r="F8" s="14" t="s">
        <v>23</v>
      </c>
      <c r="G8" s="13">
        <v>119</v>
      </c>
      <c r="H8" s="15">
        <v>2000</v>
      </c>
      <c r="I8" s="18">
        <f>IFERROR(IF($E8="","",MATCH(E8,'Ref table week No.'!$B:$B,-1)),"")</f>
        <v>1</v>
      </c>
    </row>
    <row r="9" spans="1:9" x14ac:dyDescent="0.35">
      <c r="A9" s="13">
        <v>1041</v>
      </c>
      <c r="B9" s="13" t="s">
        <v>35</v>
      </c>
      <c r="C9" s="13" t="s">
        <v>28</v>
      </c>
      <c r="D9" s="13" t="s">
        <v>10</v>
      </c>
      <c r="E9" s="14">
        <v>44224</v>
      </c>
      <c r="F9" s="14" t="s">
        <v>24</v>
      </c>
      <c r="G9" s="13">
        <v>75</v>
      </c>
      <c r="H9" s="15">
        <v>450</v>
      </c>
      <c r="I9" s="18">
        <f>IFERROR(IF($E9="","",MATCH(E9,'Ref table week No.'!$B:$B,-1)),"")</f>
        <v>1</v>
      </c>
    </row>
    <row r="10" spans="1:9" x14ac:dyDescent="0.35">
      <c r="A10" s="13">
        <v>1042</v>
      </c>
      <c r="B10" s="13" t="s">
        <v>36</v>
      </c>
      <c r="C10" s="13" t="s">
        <v>29</v>
      </c>
      <c r="D10" s="13" t="s">
        <v>10</v>
      </c>
      <c r="E10" s="14">
        <v>44224</v>
      </c>
      <c r="F10" s="14" t="s">
        <v>25</v>
      </c>
      <c r="G10" s="13">
        <v>136</v>
      </c>
      <c r="H10" s="15">
        <v>900</v>
      </c>
      <c r="I10" s="18">
        <f>IFERROR(IF($E10="","",MATCH(E10,'Ref table week No.'!$B:$B,-1)),"")</f>
        <v>1</v>
      </c>
    </row>
    <row r="11" spans="1:9" x14ac:dyDescent="0.35">
      <c r="A11" s="13">
        <v>1043</v>
      </c>
      <c r="B11" s="13" t="s">
        <v>37</v>
      </c>
      <c r="C11" s="13" t="s">
        <v>30</v>
      </c>
      <c r="D11" s="13" t="s">
        <v>10</v>
      </c>
      <c r="E11" s="14">
        <v>44224</v>
      </c>
      <c r="F11" s="14" t="s">
        <v>26</v>
      </c>
      <c r="G11" s="13">
        <v>91</v>
      </c>
      <c r="H11" s="15">
        <v>1400</v>
      </c>
      <c r="I11" s="18">
        <f>IFERROR(IF($E11="","",MATCH(E11,'Ref table week No.'!$B:$B,-1)),"")</f>
        <v>1</v>
      </c>
    </row>
    <row r="12" spans="1:9" x14ac:dyDescent="0.35">
      <c r="A12" s="13">
        <v>1044</v>
      </c>
      <c r="B12" s="13" t="s">
        <v>38</v>
      </c>
      <c r="C12" s="13" t="s">
        <v>31</v>
      </c>
      <c r="D12" s="13" t="s">
        <v>10</v>
      </c>
      <c r="E12" s="14">
        <v>44224</v>
      </c>
      <c r="F12" s="14" t="s">
        <v>22</v>
      </c>
      <c r="G12" s="13">
        <v>21</v>
      </c>
      <c r="H12" s="15">
        <v>500</v>
      </c>
      <c r="I12" s="18">
        <f>IFERROR(IF($E12="","",MATCH(E12,'Ref table week No.'!$B:$B,-1)),"")</f>
        <v>1</v>
      </c>
    </row>
    <row r="13" spans="1:9" x14ac:dyDescent="0.35">
      <c r="A13" s="13">
        <v>1045</v>
      </c>
      <c r="B13" s="13" t="s">
        <v>39</v>
      </c>
      <c r="C13" s="13" t="s">
        <v>32</v>
      </c>
      <c r="D13" s="13" t="s">
        <v>10</v>
      </c>
      <c r="E13" s="14">
        <v>44224</v>
      </c>
      <c r="F13" s="14" t="s">
        <v>23</v>
      </c>
      <c r="G13" s="13">
        <v>44</v>
      </c>
      <c r="H13" s="15">
        <v>700</v>
      </c>
      <c r="I13" s="18">
        <f>IFERROR(IF($E13="","",MATCH(E13,'Ref table week No.'!$B:$B,-1)),"")</f>
        <v>1</v>
      </c>
    </row>
    <row r="14" spans="1:9" x14ac:dyDescent="0.35">
      <c r="A14" s="13">
        <v>1046</v>
      </c>
      <c r="B14" s="13" t="s">
        <v>40</v>
      </c>
      <c r="C14" s="13" t="s">
        <v>33</v>
      </c>
      <c r="D14" s="13" t="s">
        <v>10</v>
      </c>
      <c r="E14" s="14">
        <v>44224</v>
      </c>
      <c r="F14" s="14" t="s">
        <v>24</v>
      </c>
      <c r="G14" s="13">
        <v>83</v>
      </c>
      <c r="H14" s="15">
        <v>950</v>
      </c>
      <c r="I14" s="18">
        <f>IFERROR(IF($E14="","",MATCH(E14,'Ref table week No.'!$B:$B,-1)),"")</f>
        <v>1</v>
      </c>
    </row>
    <row r="15" spans="1:9" x14ac:dyDescent="0.35">
      <c r="A15" s="13">
        <v>1047</v>
      </c>
      <c r="B15" s="13" t="s">
        <v>15</v>
      </c>
      <c r="C15" s="13" t="s">
        <v>8</v>
      </c>
      <c r="D15" s="13" t="s">
        <v>10</v>
      </c>
      <c r="E15" s="14">
        <v>43859</v>
      </c>
      <c r="F15" s="14" t="s">
        <v>22</v>
      </c>
      <c r="G15" s="13">
        <v>30</v>
      </c>
      <c r="H15" s="15">
        <v>300</v>
      </c>
      <c r="I15" s="18">
        <f>IFERROR(IF($E15="","",MATCH(E15,'Ref table week No.'!$B:$B,-1)),"")</f>
        <v>53</v>
      </c>
    </row>
    <row r="16" spans="1:9" x14ac:dyDescent="0.35">
      <c r="A16" s="13">
        <v>1048</v>
      </c>
      <c r="B16" s="13" t="s">
        <v>16</v>
      </c>
      <c r="C16" s="13" t="s">
        <v>9</v>
      </c>
      <c r="D16" s="13" t="s">
        <v>10</v>
      </c>
      <c r="E16" s="14">
        <v>43859</v>
      </c>
      <c r="F16" s="14" t="s">
        <v>23</v>
      </c>
      <c r="G16" s="13">
        <v>10</v>
      </c>
      <c r="H16" s="15">
        <v>250</v>
      </c>
      <c r="I16" s="18">
        <f>IFERROR(IF($E16="","",MATCH(E16,'Ref table week No.'!$B:$B,-1)),"")</f>
        <v>53</v>
      </c>
    </row>
    <row r="17" spans="1:9" x14ac:dyDescent="0.35">
      <c r="A17" s="13">
        <v>1049</v>
      </c>
      <c r="B17" s="13" t="s">
        <v>17</v>
      </c>
      <c r="C17" s="13" t="s">
        <v>11</v>
      </c>
      <c r="D17" s="13" t="s">
        <v>10</v>
      </c>
      <c r="E17" s="14">
        <v>43859</v>
      </c>
      <c r="F17" s="14" t="s">
        <v>24</v>
      </c>
      <c r="G17" s="13">
        <v>100</v>
      </c>
      <c r="H17" s="15">
        <v>1500</v>
      </c>
      <c r="I17" s="18">
        <f>IFERROR(IF($E17="","",MATCH(E17,'Ref table week No.'!$B:$B,-1)),"")</f>
        <v>53</v>
      </c>
    </row>
    <row r="18" spans="1:9" x14ac:dyDescent="0.35">
      <c r="A18" s="13">
        <v>1050</v>
      </c>
      <c r="B18" s="13" t="s">
        <v>18</v>
      </c>
      <c r="C18" s="13" t="s">
        <v>12</v>
      </c>
      <c r="D18" s="13" t="s">
        <v>10</v>
      </c>
      <c r="E18" s="14">
        <v>43859</v>
      </c>
      <c r="F18" s="14" t="s">
        <v>25</v>
      </c>
      <c r="G18" s="13">
        <v>26</v>
      </c>
      <c r="H18" s="15">
        <v>800</v>
      </c>
      <c r="I18" s="18">
        <f>IFERROR(IF($E18="","",MATCH(E18,'Ref table week No.'!$B:$B,-1)),"")</f>
        <v>53</v>
      </c>
    </row>
    <row r="19" spans="1:9" x14ac:dyDescent="0.35">
      <c r="A19" s="13">
        <v>1051</v>
      </c>
      <c r="B19" s="13" t="s">
        <v>19</v>
      </c>
      <c r="C19" s="13" t="s">
        <v>13</v>
      </c>
      <c r="D19" s="13" t="s">
        <v>10</v>
      </c>
      <c r="E19" s="14">
        <v>43859</v>
      </c>
      <c r="F19" s="14" t="s">
        <v>26</v>
      </c>
      <c r="G19" s="13">
        <v>84</v>
      </c>
      <c r="H19" s="15">
        <v>950</v>
      </c>
      <c r="I19" s="18">
        <f>IFERROR(IF($E19="","",MATCH(E19,'Ref table week No.'!$B:$B,-1)),"")</f>
        <v>53</v>
      </c>
    </row>
    <row r="20" spans="1:9" x14ac:dyDescent="0.35">
      <c r="A20" s="13">
        <v>1052</v>
      </c>
      <c r="B20" s="13" t="s">
        <v>20</v>
      </c>
      <c r="C20" s="13" t="s">
        <v>14</v>
      </c>
      <c r="D20" s="13" t="s">
        <v>10</v>
      </c>
      <c r="E20" s="14">
        <v>43859</v>
      </c>
      <c r="F20" s="14" t="s">
        <v>22</v>
      </c>
      <c r="G20" s="13">
        <v>15</v>
      </c>
      <c r="H20" s="15">
        <v>200</v>
      </c>
      <c r="I20" s="18">
        <f>IFERROR(IF($E20="","",MATCH(E20,'Ref table week No.'!$B:$B,-1)),"")</f>
        <v>53</v>
      </c>
    </row>
    <row r="21" spans="1:9" x14ac:dyDescent="0.35">
      <c r="A21" s="13">
        <v>1053</v>
      </c>
      <c r="B21" s="13" t="s">
        <v>34</v>
      </c>
      <c r="C21" s="13" t="s">
        <v>27</v>
      </c>
      <c r="D21" s="13" t="s">
        <v>10</v>
      </c>
      <c r="E21" s="14">
        <v>44161</v>
      </c>
      <c r="F21" s="14" t="s">
        <v>23</v>
      </c>
      <c r="G21" s="13">
        <v>119</v>
      </c>
      <c r="H21" s="15">
        <v>2000</v>
      </c>
      <c r="I21" s="18">
        <f>IFERROR(IF($E21="","",MATCH(E21,'Ref table week No.'!$B:$B,-1)),"")</f>
        <v>10</v>
      </c>
    </row>
    <row r="22" spans="1:9" x14ac:dyDescent="0.35">
      <c r="A22" s="13">
        <v>1054</v>
      </c>
      <c r="B22" s="13" t="s">
        <v>35</v>
      </c>
      <c r="C22" s="13" t="s">
        <v>28</v>
      </c>
      <c r="D22" s="13" t="s">
        <v>10</v>
      </c>
      <c r="E22" s="14">
        <v>44161</v>
      </c>
      <c r="F22" s="14" t="s">
        <v>24</v>
      </c>
      <c r="G22" s="13">
        <v>75</v>
      </c>
      <c r="H22" s="15">
        <v>450</v>
      </c>
      <c r="I22" s="18">
        <f>IFERROR(IF($E22="","",MATCH(E22,'Ref table week No.'!$B:$B,-1)),"")</f>
        <v>10</v>
      </c>
    </row>
    <row r="23" spans="1:9" x14ac:dyDescent="0.35">
      <c r="A23" s="13">
        <v>1055</v>
      </c>
      <c r="B23" s="13" t="s">
        <v>36</v>
      </c>
      <c r="C23" s="13" t="s">
        <v>29</v>
      </c>
      <c r="D23" s="13" t="s">
        <v>10</v>
      </c>
      <c r="E23" s="14">
        <v>44161</v>
      </c>
      <c r="F23" s="14" t="s">
        <v>25</v>
      </c>
      <c r="G23" s="13">
        <v>136</v>
      </c>
      <c r="H23" s="15">
        <v>900</v>
      </c>
      <c r="I23" s="18">
        <f>IFERROR(IF($E23="","",MATCH(E23,'Ref table week No.'!$B:$B,-1)),"")</f>
        <v>10</v>
      </c>
    </row>
    <row r="24" spans="1:9" x14ac:dyDescent="0.35">
      <c r="A24" s="13">
        <v>1056</v>
      </c>
      <c r="B24" s="13" t="s">
        <v>37</v>
      </c>
      <c r="C24" s="13" t="s">
        <v>30</v>
      </c>
      <c r="D24" s="13" t="s">
        <v>10</v>
      </c>
      <c r="E24" s="14">
        <v>44161</v>
      </c>
      <c r="F24" s="14" t="s">
        <v>26</v>
      </c>
      <c r="G24" s="13">
        <v>91</v>
      </c>
      <c r="H24" s="15">
        <v>1400</v>
      </c>
      <c r="I24" s="18">
        <f>IFERROR(IF($E24="","",MATCH(E24,'Ref table week No.'!$B:$B,-1)),"")</f>
        <v>10</v>
      </c>
    </row>
    <row r="25" spans="1:9" x14ac:dyDescent="0.35">
      <c r="A25" s="13">
        <v>1057</v>
      </c>
      <c r="B25" s="13" t="s">
        <v>38</v>
      </c>
      <c r="C25" s="13" t="s">
        <v>31</v>
      </c>
      <c r="D25" s="13" t="s">
        <v>10</v>
      </c>
      <c r="E25" s="14">
        <v>44161</v>
      </c>
      <c r="F25" s="14" t="s">
        <v>22</v>
      </c>
      <c r="G25" s="13">
        <v>21</v>
      </c>
      <c r="H25" s="15">
        <v>500</v>
      </c>
      <c r="I25" s="18">
        <f>IFERROR(IF($E25="","",MATCH(E25,'Ref table week No.'!$B:$B,-1)),"")</f>
        <v>10</v>
      </c>
    </row>
    <row r="26" spans="1:9" x14ac:dyDescent="0.35">
      <c r="A26" s="13">
        <v>1058</v>
      </c>
      <c r="B26" s="13" t="s">
        <v>39</v>
      </c>
      <c r="C26" s="13" t="s">
        <v>32</v>
      </c>
      <c r="D26" s="13" t="s">
        <v>10</v>
      </c>
      <c r="E26" s="14">
        <v>44161</v>
      </c>
      <c r="F26" s="14" t="s">
        <v>23</v>
      </c>
      <c r="G26" s="13">
        <v>44</v>
      </c>
      <c r="H26" s="15">
        <v>700</v>
      </c>
      <c r="I26" s="18">
        <f>IFERROR(IF($E26="","",MATCH(E26,'Ref table week No.'!$B:$B,-1)),"")</f>
        <v>10</v>
      </c>
    </row>
    <row r="27" spans="1:9" x14ac:dyDescent="0.35">
      <c r="A27" s="13">
        <v>1059</v>
      </c>
      <c r="B27" s="13" t="s">
        <v>40</v>
      </c>
      <c r="C27" s="13" t="s">
        <v>33</v>
      </c>
      <c r="D27" s="13" t="s">
        <v>10</v>
      </c>
      <c r="E27" s="14">
        <v>44161</v>
      </c>
      <c r="F27" s="14" t="s">
        <v>24</v>
      </c>
      <c r="G27" s="13">
        <v>83</v>
      </c>
      <c r="H27" s="15">
        <v>950</v>
      </c>
      <c r="I27" s="18">
        <f>IFERROR(IF($E27="","",MATCH(E27,'Ref table week No.'!$B:$B,-1)),"")</f>
        <v>10</v>
      </c>
    </row>
    <row r="28" spans="1:9" x14ac:dyDescent="0.35">
      <c r="A28" s="13">
        <v>1060</v>
      </c>
      <c r="B28" s="13" t="s">
        <v>15</v>
      </c>
      <c r="C28" s="13" t="s">
        <v>8</v>
      </c>
      <c r="D28" s="13" t="s">
        <v>10</v>
      </c>
      <c r="E28" s="14">
        <v>44161</v>
      </c>
      <c r="F28" s="14" t="s">
        <v>22</v>
      </c>
      <c r="G28" s="13">
        <v>30</v>
      </c>
      <c r="H28" s="15">
        <v>300</v>
      </c>
      <c r="I28" s="18">
        <f>IFERROR(IF($E28="","",MATCH(E28,'Ref table week No.'!$B:$B,-1)),"")</f>
        <v>10</v>
      </c>
    </row>
    <row r="29" spans="1:9" x14ac:dyDescent="0.35">
      <c r="A29" s="13">
        <v>1061</v>
      </c>
      <c r="B29" s="13" t="s">
        <v>16</v>
      </c>
      <c r="C29" s="13" t="s">
        <v>9</v>
      </c>
      <c r="D29" s="13" t="s">
        <v>10</v>
      </c>
      <c r="E29" s="14">
        <v>44161</v>
      </c>
      <c r="F29" s="14" t="s">
        <v>23</v>
      </c>
      <c r="G29" s="13">
        <v>10</v>
      </c>
      <c r="H29" s="15">
        <v>250</v>
      </c>
      <c r="I29" s="18">
        <f>IFERROR(IF($E29="","",MATCH(E29,'Ref table week No.'!$B:$B,-1)),"")</f>
        <v>10</v>
      </c>
    </row>
    <row r="30" spans="1:9" x14ac:dyDescent="0.35">
      <c r="A30" s="13">
        <v>1062</v>
      </c>
      <c r="B30" s="13" t="s">
        <v>17</v>
      </c>
      <c r="C30" s="13" t="s">
        <v>11</v>
      </c>
      <c r="D30" s="13" t="s">
        <v>10</v>
      </c>
      <c r="E30" s="14">
        <v>43524</v>
      </c>
      <c r="F30" s="14" t="s">
        <v>24</v>
      </c>
      <c r="G30" s="13">
        <v>100</v>
      </c>
      <c r="H30" s="15">
        <v>1500</v>
      </c>
      <c r="I30" s="18">
        <f>IFERROR(IF($E30="","",MATCH(E30,'Ref table week No.'!$B:$B,-1)),"")</f>
        <v>101</v>
      </c>
    </row>
    <row r="31" spans="1:9" x14ac:dyDescent="0.35">
      <c r="A31" s="13">
        <v>1063</v>
      </c>
      <c r="B31" s="13" t="s">
        <v>18</v>
      </c>
      <c r="C31" s="13" t="s">
        <v>12</v>
      </c>
      <c r="D31" s="13" t="s">
        <v>10</v>
      </c>
      <c r="E31" s="14">
        <v>43524</v>
      </c>
      <c r="F31" s="14" t="s">
        <v>25</v>
      </c>
      <c r="G31" s="13">
        <v>26</v>
      </c>
      <c r="H31" s="15">
        <v>800</v>
      </c>
      <c r="I31" s="18">
        <f>IFERROR(IF($E31="","",MATCH(E31,'Ref table week No.'!$B:$B,-1)),"")</f>
        <v>101</v>
      </c>
    </row>
    <row r="32" spans="1:9" x14ac:dyDescent="0.35">
      <c r="A32" s="13">
        <v>1064</v>
      </c>
      <c r="B32" s="13" t="s">
        <v>19</v>
      </c>
      <c r="C32" s="13" t="s">
        <v>13</v>
      </c>
      <c r="D32" s="13" t="s">
        <v>10</v>
      </c>
      <c r="E32" s="14">
        <v>43524</v>
      </c>
      <c r="F32" s="14" t="s">
        <v>26</v>
      </c>
      <c r="G32" s="13">
        <v>84</v>
      </c>
      <c r="H32" s="15">
        <v>950</v>
      </c>
      <c r="I32" s="18">
        <f>IFERROR(IF($E32="","",MATCH(E32,'Ref table week No.'!$B:$B,-1)),"")</f>
        <v>101</v>
      </c>
    </row>
    <row r="33" spans="1:9" x14ac:dyDescent="0.35">
      <c r="A33" s="13">
        <v>1065</v>
      </c>
      <c r="B33" s="13" t="s">
        <v>20</v>
      </c>
      <c r="C33" s="13" t="s">
        <v>14</v>
      </c>
      <c r="D33" s="13" t="s">
        <v>10</v>
      </c>
      <c r="E33" s="14">
        <v>43524</v>
      </c>
      <c r="F33" s="14" t="s">
        <v>22</v>
      </c>
      <c r="G33" s="13">
        <v>15</v>
      </c>
      <c r="H33" s="15">
        <v>200</v>
      </c>
      <c r="I33" s="18">
        <f>IFERROR(IF($E33="","",MATCH(E33,'Ref table week No.'!$B:$B,-1)),"")</f>
        <v>101</v>
      </c>
    </row>
    <row r="34" spans="1:9" x14ac:dyDescent="0.35">
      <c r="A34" s="13">
        <v>1066</v>
      </c>
      <c r="B34" s="13" t="s">
        <v>34</v>
      </c>
      <c r="C34" s="13" t="s">
        <v>27</v>
      </c>
      <c r="D34" s="13" t="s">
        <v>10</v>
      </c>
      <c r="E34" s="14">
        <v>43524</v>
      </c>
      <c r="F34" s="14" t="s">
        <v>23</v>
      </c>
      <c r="G34" s="13">
        <v>119</v>
      </c>
      <c r="H34" s="15">
        <v>2000</v>
      </c>
      <c r="I34" s="18">
        <f>IFERROR(IF($E34="","",MATCH(E34,'Ref table week No.'!$B:$B,-1)),"")</f>
        <v>101</v>
      </c>
    </row>
    <row r="35" spans="1:9" x14ac:dyDescent="0.35">
      <c r="A35" s="13">
        <v>1067</v>
      </c>
      <c r="B35" s="13" t="s">
        <v>35</v>
      </c>
      <c r="C35" s="13" t="s">
        <v>28</v>
      </c>
      <c r="D35" s="13" t="s">
        <v>10</v>
      </c>
      <c r="E35" s="14">
        <v>43524</v>
      </c>
      <c r="F35" s="14" t="s">
        <v>24</v>
      </c>
      <c r="G35" s="13">
        <v>75</v>
      </c>
      <c r="H35" s="15">
        <v>450</v>
      </c>
      <c r="I35" s="18">
        <f>IFERROR(IF($E35="","",MATCH(E35,'Ref table week No.'!$B:$B,-1)),"")</f>
        <v>101</v>
      </c>
    </row>
    <row r="36" spans="1:9" x14ac:dyDescent="0.35">
      <c r="A36" s="13">
        <v>1068</v>
      </c>
      <c r="B36" s="13" t="s">
        <v>36</v>
      </c>
      <c r="C36" s="13" t="s">
        <v>29</v>
      </c>
      <c r="D36" s="13" t="s">
        <v>10</v>
      </c>
      <c r="E36" s="14">
        <v>43524</v>
      </c>
      <c r="F36" s="14" t="s">
        <v>25</v>
      </c>
      <c r="G36" s="13">
        <v>136</v>
      </c>
      <c r="H36" s="15">
        <v>900</v>
      </c>
      <c r="I36" s="18">
        <f>IFERROR(IF($E36="","",MATCH(E36,'Ref table week No.'!$B:$B,-1)),"")</f>
        <v>101</v>
      </c>
    </row>
    <row r="37" spans="1:9" x14ac:dyDescent="0.35">
      <c r="A37" s="13">
        <v>1069</v>
      </c>
      <c r="B37" s="13" t="s">
        <v>37</v>
      </c>
      <c r="C37" s="13" t="s">
        <v>30</v>
      </c>
      <c r="D37" s="13" t="s">
        <v>10</v>
      </c>
      <c r="E37" s="14">
        <v>44204</v>
      </c>
      <c r="F37" s="14" t="s">
        <v>26</v>
      </c>
      <c r="G37" s="13">
        <v>91</v>
      </c>
      <c r="H37" s="15">
        <v>1400</v>
      </c>
      <c r="I37" s="18">
        <f>IFERROR(IF($E37="","",MATCH(E37,'Ref table week No.'!$B:$B,-1)),"")</f>
        <v>4</v>
      </c>
    </row>
    <row r="38" spans="1:9" x14ac:dyDescent="0.35">
      <c r="A38" s="13">
        <v>1070</v>
      </c>
      <c r="B38" s="13" t="s">
        <v>38</v>
      </c>
      <c r="C38" s="13" t="s">
        <v>31</v>
      </c>
      <c r="D38" s="13" t="s">
        <v>10</v>
      </c>
      <c r="E38" s="14">
        <v>44204</v>
      </c>
      <c r="F38" s="14" t="s">
        <v>22</v>
      </c>
      <c r="G38" s="13">
        <v>21</v>
      </c>
      <c r="H38" s="15">
        <v>500</v>
      </c>
      <c r="I38" s="18">
        <f>IFERROR(IF($E38="","",MATCH(E38,'Ref table week No.'!$B:$B,-1)),"")</f>
        <v>4</v>
      </c>
    </row>
    <row r="39" spans="1:9" x14ac:dyDescent="0.35">
      <c r="A39" s="13">
        <v>1071</v>
      </c>
      <c r="B39" s="13" t="s">
        <v>39</v>
      </c>
      <c r="C39" s="13" t="s">
        <v>32</v>
      </c>
      <c r="D39" s="13" t="s">
        <v>10</v>
      </c>
      <c r="E39" s="14">
        <v>44204</v>
      </c>
      <c r="F39" s="14" t="s">
        <v>23</v>
      </c>
      <c r="G39" s="13">
        <v>44</v>
      </c>
      <c r="H39" s="15">
        <v>700</v>
      </c>
      <c r="I39" s="18">
        <f>IFERROR(IF($E39="","",MATCH(E39,'Ref table week No.'!$B:$B,-1)),"")</f>
        <v>4</v>
      </c>
    </row>
    <row r="40" spans="1:9" x14ac:dyDescent="0.35">
      <c r="A40" s="13">
        <v>1072</v>
      </c>
      <c r="B40" s="13" t="s">
        <v>40</v>
      </c>
      <c r="C40" s="13" t="s">
        <v>33</v>
      </c>
      <c r="D40" s="13" t="s">
        <v>10</v>
      </c>
      <c r="E40" s="14">
        <v>44204</v>
      </c>
      <c r="F40" s="14" t="s">
        <v>24</v>
      </c>
      <c r="G40" s="13">
        <v>83</v>
      </c>
      <c r="H40" s="15">
        <v>950</v>
      </c>
      <c r="I40" s="18">
        <f>IFERROR(IF($E40="","",MATCH(E40,'Ref table week No.'!$B:$B,-1)),"")</f>
        <v>4</v>
      </c>
    </row>
    <row r="41" spans="1:9" x14ac:dyDescent="0.35">
      <c r="A41" s="13">
        <v>1073</v>
      </c>
      <c r="B41" s="13" t="s">
        <v>15</v>
      </c>
      <c r="C41" s="13" t="s">
        <v>8</v>
      </c>
      <c r="D41" s="13" t="s">
        <v>10</v>
      </c>
      <c r="E41" s="14">
        <v>44204</v>
      </c>
      <c r="F41" s="14" t="s">
        <v>22</v>
      </c>
      <c r="G41" s="13">
        <v>30</v>
      </c>
      <c r="H41" s="15">
        <v>300</v>
      </c>
      <c r="I41" s="18">
        <f>IFERROR(IF($E41="","",MATCH(E41,'Ref table week No.'!$B:$B,-1)),"")</f>
        <v>4</v>
      </c>
    </row>
    <row r="42" spans="1:9" x14ac:dyDescent="0.35">
      <c r="A42" s="13">
        <v>1074</v>
      </c>
      <c r="B42" s="13" t="s">
        <v>16</v>
      </c>
      <c r="C42" s="13" t="s">
        <v>9</v>
      </c>
      <c r="D42" s="13" t="s">
        <v>10</v>
      </c>
      <c r="E42" s="14">
        <v>44204</v>
      </c>
      <c r="F42" s="14" t="s">
        <v>23</v>
      </c>
      <c r="G42" s="13">
        <v>10</v>
      </c>
      <c r="H42" s="15">
        <v>250</v>
      </c>
      <c r="I42" s="18">
        <f>IFERROR(IF($E42="","",MATCH(E42,'Ref table week No.'!$B:$B,-1)),"")</f>
        <v>4</v>
      </c>
    </row>
    <row r="43" spans="1:9" x14ac:dyDescent="0.35">
      <c r="A43" s="13">
        <v>1075</v>
      </c>
      <c r="B43" s="13" t="s">
        <v>17</v>
      </c>
      <c r="C43" s="13" t="s">
        <v>11</v>
      </c>
      <c r="D43" s="13" t="s">
        <v>10</v>
      </c>
      <c r="E43" s="14">
        <v>44204</v>
      </c>
      <c r="F43" s="14" t="s">
        <v>24</v>
      </c>
      <c r="G43" s="13">
        <v>100</v>
      </c>
      <c r="H43" s="15">
        <v>1500</v>
      </c>
      <c r="I43" s="18">
        <f>IFERROR(IF($E43="","",MATCH(E43,'Ref table week No.'!$B:$B,-1)),"")</f>
        <v>4</v>
      </c>
    </row>
    <row r="44" spans="1:9" x14ac:dyDescent="0.35">
      <c r="A44" s="13">
        <v>1076</v>
      </c>
      <c r="B44" s="13" t="s">
        <v>18</v>
      </c>
      <c r="C44" s="13" t="s">
        <v>12</v>
      </c>
      <c r="D44" s="13" t="s">
        <v>10</v>
      </c>
      <c r="E44" s="14">
        <v>43824</v>
      </c>
      <c r="F44" s="14" t="s">
        <v>25</v>
      </c>
      <c r="G44" s="13">
        <v>26</v>
      </c>
      <c r="H44" s="15">
        <v>800</v>
      </c>
      <c r="I44" s="18">
        <f>IFERROR(IF($E44="","",MATCH(E44,'Ref table week No.'!$B:$B,-1)),"")</f>
        <v>58</v>
      </c>
    </row>
    <row r="45" spans="1:9" x14ac:dyDescent="0.35">
      <c r="A45" s="13">
        <v>1077</v>
      </c>
      <c r="B45" s="13" t="s">
        <v>19</v>
      </c>
      <c r="C45" s="13" t="s">
        <v>13</v>
      </c>
      <c r="D45" s="13" t="s">
        <v>10</v>
      </c>
      <c r="E45" s="14">
        <v>43824</v>
      </c>
      <c r="F45" s="14" t="s">
        <v>26</v>
      </c>
      <c r="G45" s="13">
        <v>84</v>
      </c>
      <c r="H45" s="15">
        <v>950</v>
      </c>
      <c r="I45" s="18">
        <f>IFERROR(IF($E45="","",MATCH(E45,'Ref table week No.'!$B:$B,-1)),"")</f>
        <v>58</v>
      </c>
    </row>
    <row r="46" spans="1:9" x14ac:dyDescent="0.35">
      <c r="A46" s="13">
        <v>1078</v>
      </c>
      <c r="B46" s="13" t="s">
        <v>20</v>
      </c>
      <c r="C46" s="13" t="s">
        <v>14</v>
      </c>
      <c r="D46" s="13" t="s">
        <v>10</v>
      </c>
      <c r="E46" s="14">
        <v>43824</v>
      </c>
      <c r="F46" s="14" t="s">
        <v>22</v>
      </c>
      <c r="G46" s="13">
        <v>15</v>
      </c>
      <c r="H46" s="15">
        <v>200</v>
      </c>
      <c r="I46" s="18">
        <f>IFERROR(IF($E46="","",MATCH(E46,'Ref table week No.'!$B:$B,-1)),"")</f>
        <v>58</v>
      </c>
    </row>
    <row r="47" spans="1:9" x14ac:dyDescent="0.35">
      <c r="A47" s="13">
        <v>1079</v>
      </c>
      <c r="B47" s="13" t="s">
        <v>34</v>
      </c>
      <c r="C47" s="13" t="s">
        <v>27</v>
      </c>
      <c r="D47" s="13" t="s">
        <v>10</v>
      </c>
      <c r="E47" s="14">
        <v>43824</v>
      </c>
      <c r="F47" s="14" t="s">
        <v>23</v>
      </c>
      <c r="G47" s="13">
        <v>119</v>
      </c>
      <c r="H47" s="15">
        <v>2000</v>
      </c>
      <c r="I47" s="18">
        <f>IFERROR(IF($E47="","",MATCH(E47,'Ref table week No.'!$B:$B,-1)),"")</f>
        <v>58</v>
      </c>
    </row>
    <row r="48" spans="1:9" x14ac:dyDescent="0.35">
      <c r="A48" s="13">
        <v>1080</v>
      </c>
      <c r="B48" s="13" t="s">
        <v>35</v>
      </c>
      <c r="C48" s="13" t="s">
        <v>28</v>
      </c>
      <c r="D48" s="13" t="s">
        <v>10</v>
      </c>
      <c r="E48" s="14">
        <v>43824</v>
      </c>
      <c r="F48" s="14" t="s">
        <v>24</v>
      </c>
      <c r="G48" s="13">
        <v>75</v>
      </c>
      <c r="H48" s="15">
        <v>450</v>
      </c>
      <c r="I48" s="18">
        <f>IFERROR(IF($E48="","",MATCH(E48,'Ref table week No.'!$B:$B,-1)),"")</f>
        <v>58</v>
      </c>
    </row>
    <row r="49" spans="1:9" x14ac:dyDescent="0.35">
      <c r="A49" s="13">
        <v>1081</v>
      </c>
      <c r="B49" s="13" t="s">
        <v>36</v>
      </c>
      <c r="C49" s="13" t="s">
        <v>29</v>
      </c>
      <c r="D49" s="13" t="s">
        <v>10</v>
      </c>
      <c r="E49" s="14">
        <v>43824</v>
      </c>
      <c r="F49" s="14" t="s">
        <v>25</v>
      </c>
      <c r="G49" s="13">
        <v>136</v>
      </c>
      <c r="H49" s="15">
        <v>900</v>
      </c>
      <c r="I49" s="18">
        <f>IFERROR(IF($E49="","",MATCH(E49,'Ref table week No.'!$B:$B,-1)),"")</f>
        <v>58</v>
      </c>
    </row>
    <row r="50" spans="1:9" x14ac:dyDescent="0.35">
      <c r="A50" s="13">
        <v>1082</v>
      </c>
      <c r="B50" s="13" t="s">
        <v>37</v>
      </c>
      <c r="C50" s="13" t="s">
        <v>30</v>
      </c>
      <c r="D50" s="13" t="s">
        <v>10</v>
      </c>
      <c r="E50" s="14">
        <v>44144</v>
      </c>
      <c r="F50" s="14" t="s">
        <v>26</v>
      </c>
      <c r="G50" s="13">
        <v>91</v>
      </c>
      <c r="H50" s="15">
        <v>1400</v>
      </c>
      <c r="I50" s="18">
        <f>IFERROR(IF($E50="","",MATCH(E50,'Ref table week No.'!$B:$B,-1)),"")</f>
        <v>12</v>
      </c>
    </row>
    <row r="51" spans="1:9" x14ac:dyDescent="0.35">
      <c r="A51" s="13">
        <v>1083</v>
      </c>
      <c r="B51" s="13" t="s">
        <v>38</v>
      </c>
      <c r="C51" s="13" t="s">
        <v>31</v>
      </c>
      <c r="D51" s="13" t="s">
        <v>10</v>
      </c>
      <c r="E51" s="14">
        <v>44144</v>
      </c>
      <c r="F51" s="14" t="s">
        <v>22</v>
      </c>
      <c r="G51" s="13">
        <v>21</v>
      </c>
      <c r="H51" s="15">
        <v>500</v>
      </c>
      <c r="I51" s="18">
        <f>IFERROR(IF($E51="","",MATCH(E51,'Ref table week No.'!$B:$B,-1)),"")</f>
        <v>12</v>
      </c>
    </row>
    <row r="52" spans="1:9" x14ac:dyDescent="0.35">
      <c r="A52" s="13">
        <v>1084</v>
      </c>
      <c r="B52" s="13" t="s">
        <v>39</v>
      </c>
      <c r="C52" s="13" t="s">
        <v>32</v>
      </c>
      <c r="D52" s="13" t="s">
        <v>10</v>
      </c>
      <c r="E52" s="14">
        <v>44144</v>
      </c>
      <c r="F52" s="14" t="s">
        <v>23</v>
      </c>
      <c r="G52" s="13">
        <v>44</v>
      </c>
      <c r="H52" s="15">
        <v>700</v>
      </c>
      <c r="I52" s="18">
        <f>IFERROR(IF($E52="","",MATCH(E52,'Ref table week No.'!$B:$B,-1)),"")</f>
        <v>12</v>
      </c>
    </row>
    <row r="53" spans="1:9" x14ac:dyDescent="0.35">
      <c r="A53" s="13">
        <v>1085</v>
      </c>
      <c r="B53" s="13" t="s">
        <v>40</v>
      </c>
      <c r="C53" s="13" t="s">
        <v>33</v>
      </c>
      <c r="D53" s="13" t="s">
        <v>10</v>
      </c>
      <c r="E53" s="14">
        <v>44144</v>
      </c>
      <c r="F53" s="14" t="s">
        <v>24</v>
      </c>
      <c r="G53" s="13">
        <v>83</v>
      </c>
      <c r="H53" s="15">
        <v>950</v>
      </c>
      <c r="I53" s="18">
        <f>IFERROR(IF($E53="","",MATCH(E53,'Ref table week No.'!$B:$B,-1)),"")</f>
        <v>12</v>
      </c>
    </row>
    <row r="54" spans="1:9" x14ac:dyDescent="0.35">
      <c r="A54" s="13">
        <v>1086</v>
      </c>
      <c r="B54" s="13" t="s">
        <v>15</v>
      </c>
      <c r="C54" s="13" t="s">
        <v>8</v>
      </c>
      <c r="D54" s="13" t="s">
        <v>10</v>
      </c>
      <c r="E54" s="14">
        <v>44144</v>
      </c>
      <c r="F54" s="14" t="s">
        <v>22</v>
      </c>
      <c r="G54" s="13">
        <v>30</v>
      </c>
      <c r="H54" s="15">
        <v>300</v>
      </c>
      <c r="I54" s="18">
        <f>IFERROR(IF($E54="","",MATCH(E54,'Ref table week No.'!$B:$B,-1)),"")</f>
        <v>12</v>
      </c>
    </row>
    <row r="55" spans="1:9" x14ac:dyDescent="0.35">
      <c r="A55" s="13">
        <v>1087</v>
      </c>
      <c r="B55" s="13" t="s">
        <v>16</v>
      </c>
      <c r="C55" s="13" t="s">
        <v>9</v>
      </c>
      <c r="D55" s="13" t="s">
        <v>10</v>
      </c>
      <c r="E55" s="14">
        <v>44144</v>
      </c>
      <c r="F55" s="14" t="s">
        <v>23</v>
      </c>
      <c r="G55" s="13">
        <v>10</v>
      </c>
      <c r="H55" s="15">
        <v>250</v>
      </c>
      <c r="I55" s="18">
        <f>IFERROR(IF($E55="","",MATCH(E55,'Ref table week No.'!$B:$B,-1)),"")</f>
        <v>12</v>
      </c>
    </row>
    <row r="56" spans="1:9" x14ac:dyDescent="0.35">
      <c r="A56" s="13">
        <v>1088</v>
      </c>
      <c r="B56" s="13" t="s">
        <v>17</v>
      </c>
      <c r="C56" s="13" t="s">
        <v>11</v>
      </c>
      <c r="D56" s="13" t="s">
        <v>10</v>
      </c>
      <c r="E56" s="14">
        <v>44144</v>
      </c>
      <c r="F56" s="14" t="s">
        <v>24</v>
      </c>
      <c r="G56" s="13">
        <v>100</v>
      </c>
      <c r="H56" s="15">
        <v>1500</v>
      </c>
      <c r="I56" s="18">
        <f>IFERROR(IF($E56="","",MATCH(E56,'Ref table week No.'!$B:$B,-1)),"")</f>
        <v>12</v>
      </c>
    </row>
    <row r="57" spans="1:9" x14ac:dyDescent="0.35">
      <c r="A57" s="13">
        <v>1089</v>
      </c>
      <c r="B57" s="13" t="s">
        <v>18</v>
      </c>
      <c r="C57" s="13" t="s">
        <v>12</v>
      </c>
      <c r="D57" s="13" t="s">
        <v>10</v>
      </c>
      <c r="E57" s="14">
        <v>44144</v>
      </c>
      <c r="F57" s="14" t="s">
        <v>25</v>
      </c>
      <c r="G57" s="13">
        <v>26</v>
      </c>
      <c r="H57" s="15">
        <v>800</v>
      </c>
      <c r="I57" s="18">
        <f>IFERROR(IF($E57="","",MATCH(E57,'Ref table week No.'!$B:$B,-1)),"")</f>
        <v>12</v>
      </c>
    </row>
    <row r="58" spans="1:9" x14ac:dyDescent="0.35">
      <c r="A58" s="13">
        <v>1090</v>
      </c>
      <c r="B58" s="13" t="s">
        <v>19</v>
      </c>
      <c r="C58" s="13" t="s">
        <v>13</v>
      </c>
      <c r="D58" s="13" t="s">
        <v>10</v>
      </c>
      <c r="E58" s="14">
        <v>44144</v>
      </c>
      <c r="F58" s="14" t="s">
        <v>26</v>
      </c>
      <c r="G58" s="13">
        <v>84</v>
      </c>
      <c r="H58" s="15">
        <v>950</v>
      </c>
      <c r="I58" s="18">
        <f>IFERROR(IF($E58="","",MATCH(E58,'Ref table week No.'!$B:$B,-1)),"")</f>
        <v>12</v>
      </c>
    </row>
    <row r="59" spans="1:9" x14ac:dyDescent="0.35">
      <c r="A59" s="13">
        <v>1091</v>
      </c>
      <c r="B59" s="13" t="s">
        <v>20</v>
      </c>
      <c r="C59" s="13" t="s">
        <v>14</v>
      </c>
      <c r="D59" s="13" t="s">
        <v>10</v>
      </c>
      <c r="E59" s="14">
        <v>44144</v>
      </c>
      <c r="F59" s="14" t="s">
        <v>22</v>
      </c>
      <c r="G59" s="13">
        <v>15</v>
      </c>
      <c r="H59" s="15">
        <v>200</v>
      </c>
      <c r="I59" s="18">
        <f>IFERROR(IF($E59="","",MATCH(E59,'Ref table week No.'!$B:$B,-1)),"")</f>
        <v>12</v>
      </c>
    </row>
    <row r="60" spans="1:9" x14ac:dyDescent="0.35">
      <c r="A60" s="13">
        <v>1092</v>
      </c>
      <c r="B60" s="13" t="s">
        <v>34</v>
      </c>
      <c r="C60" s="13" t="s">
        <v>27</v>
      </c>
      <c r="D60" s="13" t="s">
        <v>10</v>
      </c>
      <c r="E60" s="14">
        <v>44144</v>
      </c>
      <c r="F60" s="14" t="s">
        <v>23</v>
      </c>
      <c r="G60" s="13">
        <v>119</v>
      </c>
      <c r="H60" s="15">
        <v>2000</v>
      </c>
      <c r="I60" s="18">
        <f>IFERROR(IF($E60="","",MATCH(E60,'Ref table week No.'!$B:$B,-1)),"")</f>
        <v>12</v>
      </c>
    </row>
    <row r="61" spans="1:9" x14ac:dyDescent="0.35">
      <c r="A61" s="13">
        <v>1093</v>
      </c>
      <c r="B61" s="13" t="s">
        <v>35</v>
      </c>
      <c r="C61" s="13" t="s">
        <v>28</v>
      </c>
      <c r="D61" s="13" t="s">
        <v>10</v>
      </c>
      <c r="E61" s="14">
        <v>43624</v>
      </c>
      <c r="F61" s="14" t="s">
        <v>24</v>
      </c>
      <c r="G61" s="13">
        <v>75</v>
      </c>
      <c r="H61" s="15">
        <v>450</v>
      </c>
      <c r="I61" s="18">
        <f>IFERROR(IF($E61="","",MATCH(E61,'Ref table week No.'!$B:$B,-1)),"")</f>
        <v>87</v>
      </c>
    </row>
    <row r="62" spans="1:9" x14ac:dyDescent="0.35">
      <c r="A62" s="13">
        <v>1094</v>
      </c>
      <c r="B62" s="13" t="s">
        <v>36</v>
      </c>
      <c r="C62" s="13" t="s">
        <v>29</v>
      </c>
      <c r="D62" s="13" t="s">
        <v>10</v>
      </c>
      <c r="E62" s="14">
        <v>43624</v>
      </c>
      <c r="F62" s="14" t="s">
        <v>25</v>
      </c>
      <c r="G62" s="13">
        <v>136</v>
      </c>
      <c r="H62" s="15">
        <v>900</v>
      </c>
      <c r="I62" s="18">
        <f>IFERROR(IF($E62="","",MATCH(E62,'Ref table week No.'!$B:$B,-1)),"")</f>
        <v>87</v>
      </c>
    </row>
    <row r="63" spans="1:9" x14ac:dyDescent="0.35">
      <c r="A63" s="13">
        <v>1095</v>
      </c>
      <c r="B63" s="13" t="s">
        <v>37</v>
      </c>
      <c r="C63" s="13" t="s">
        <v>30</v>
      </c>
      <c r="D63" s="13" t="s">
        <v>10</v>
      </c>
      <c r="E63" s="14">
        <v>43624</v>
      </c>
      <c r="F63" s="14" t="s">
        <v>26</v>
      </c>
      <c r="G63" s="13">
        <v>91</v>
      </c>
      <c r="H63" s="15">
        <v>1400</v>
      </c>
      <c r="I63" s="18">
        <f>IFERROR(IF($E63="","",MATCH(E63,'Ref table week No.'!$B:$B,-1)),"")</f>
        <v>87</v>
      </c>
    </row>
    <row r="64" spans="1:9" x14ac:dyDescent="0.35">
      <c r="A64" s="13">
        <v>1096</v>
      </c>
      <c r="B64" s="13" t="s">
        <v>38</v>
      </c>
      <c r="C64" s="13" t="s">
        <v>31</v>
      </c>
      <c r="D64" s="13" t="s">
        <v>10</v>
      </c>
      <c r="E64" s="14">
        <v>43624</v>
      </c>
      <c r="F64" s="14" t="s">
        <v>22</v>
      </c>
      <c r="G64" s="13">
        <v>21</v>
      </c>
      <c r="H64" s="15">
        <v>500</v>
      </c>
      <c r="I64" s="18">
        <f>IFERROR(IF($E64="","",MATCH(E64,'Ref table week No.'!$B:$B,-1)),"")</f>
        <v>87</v>
      </c>
    </row>
    <row r="65" spans="1:9" x14ac:dyDescent="0.35">
      <c r="A65" s="13">
        <v>1097</v>
      </c>
      <c r="B65" s="13" t="s">
        <v>39</v>
      </c>
      <c r="C65" s="13" t="s">
        <v>32</v>
      </c>
      <c r="D65" s="13" t="s">
        <v>10</v>
      </c>
      <c r="E65" s="14">
        <v>43624</v>
      </c>
      <c r="F65" s="14" t="s">
        <v>23</v>
      </c>
      <c r="G65" s="13">
        <v>44</v>
      </c>
      <c r="H65" s="15">
        <v>700</v>
      </c>
      <c r="I65" s="18">
        <f>IFERROR(IF($E65="","",MATCH(E65,'Ref table week No.'!$B:$B,-1)),"")</f>
        <v>87</v>
      </c>
    </row>
    <row r="66" spans="1:9" x14ac:dyDescent="0.35">
      <c r="A66" s="13">
        <v>1098</v>
      </c>
      <c r="B66" s="13" t="s">
        <v>40</v>
      </c>
      <c r="C66" s="13" t="s">
        <v>33</v>
      </c>
      <c r="D66" s="13" t="s">
        <v>10</v>
      </c>
      <c r="E66" s="14">
        <v>43624</v>
      </c>
      <c r="F66" s="14" t="s">
        <v>24</v>
      </c>
      <c r="G66" s="13">
        <v>83</v>
      </c>
      <c r="H66" s="15">
        <v>950</v>
      </c>
      <c r="I66" s="18">
        <f>IFERROR(IF($E66="","",MATCH(E66,'Ref table week No.'!$B:$B,-1)),"")</f>
        <v>87</v>
      </c>
    </row>
    <row r="67" spans="1:9" x14ac:dyDescent="0.35">
      <c r="A67" s="13">
        <v>1099</v>
      </c>
      <c r="B67" s="13" t="s">
        <v>15</v>
      </c>
      <c r="C67" s="13" t="s">
        <v>8</v>
      </c>
      <c r="D67" s="13" t="s">
        <v>10</v>
      </c>
      <c r="E67" s="14">
        <v>43624</v>
      </c>
      <c r="F67" s="14" t="s">
        <v>22</v>
      </c>
      <c r="G67" s="13">
        <v>30</v>
      </c>
      <c r="H67" s="15">
        <v>300</v>
      </c>
      <c r="I67" s="18">
        <f>IFERROR(IF($E67="","",MATCH(E67,'Ref table week No.'!$B:$B,-1)),"")</f>
        <v>87</v>
      </c>
    </row>
    <row r="68" spans="1:9" x14ac:dyDescent="0.35">
      <c r="A68" s="13">
        <v>1100</v>
      </c>
      <c r="B68" s="13" t="s">
        <v>16</v>
      </c>
      <c r="C68" s="13" t="s">
        <v>9</v>
      </c>
      <c r="D68" s="13" t="s">
        <v>10</v>
      </c>
      <c r="E68" s="14">
        <v>43624</v>
      </c>
      <c r="F68" s="14" t="s">
        <v>23</v>
      </c>
      <c r="G68" s="13">
        <v>10</v>
      </c>
      <c r="H68" s="15">
        <v>250</v>
      </c>
      <c r="I68" s="18">
        <f>IFERROR(IF($E68="","",MATCH(E68,'Ref table week No.'!$B:$B,-1)),"")</f>
        <v>87</v>
      </c>
    </row>
    <row r="69" spans="1:9" x14ac:dyDescent="0.35">
      <c r="A69" s="13">
        <v>1101</v>
      </c>
      <c r="B69" s="13" t="s">
        <v>17</v>
      </c>
      <c r="C69" s="13" t="s">
        <v>11</v>
      </c>
      <c r="D69" s="13" t="s">
        <v>10</v>
      </c>
      <c r="E69" s="14">
        <v>43624</v>
      </c>
      <c r="F69" s="14" t="s">
        <v>24</v>
      </c>
      <c r="G69" s="13">
        <v>100</v>
      </c>
      <c r="H69" s="15">
        <v>1500</v>
      </c>
      <c r="I69" s="18">
        <f>IFERROR(IF($E69="","",MATCH(E69,'Ref table week No.'!$B:$B,-1)),"")</f>
        <v>87</v>
      </c>
    </row>
    <row r="70" spans="1:9" x14ac:dyDescent="0.35">
      <c r="A70" s="13">
        <v>1102</v>
      </c>
      <c r="B70" s="13" t="s">
        <v>18</v>
      </c>
      <c r="C70" s="13" t="s">
        <v>12</v>
      </c>
      <c r="D70" s="13" t="s">
        <v>10</v>
      </c>
      <c r="E70" s="14">
        <v>43624</v>
      </c>
      <c r="F70" s="14" t="s">
        <v>25</v>
      </c>
      <c r="G70" s="13">
        <v>26</v>
      </c>
      <c r="H70" s="15">
        <v>800</v>
      </c>
      <c r="I70" s="18">
        <f>IFERROR(IF($E70="","",MATCH(E70,'Ref table week No.'!$B:$B,-1)),"")</f>
        <v>87</v>
      </c>
    </row>
    <row r="71" spans="1:9" x14ac:dyDescent="0.35">
      <c r="A71" s="13">
        <v>1103</v>
      </c>
      <c r="B71" s="13" t="s">
        <v>19</v>
      </c>
      <c r="C71" s="13" t="s">
        <v>13</v>
      </c>
      <c r="D71" s="13" t="s">
        <v>10</v>
      </c>
      <c r="E71" s="14">
        <v>43624</v>
      </c>
      <c r="F71" s="14" t="s">
        <v>26</v>
      </c>
      <c r="G71" s="13">
        <v>84</v>
      </c>
      <c r="H71" s="15">
        <v>950</v>
      </c>
      <c r="I71" s="18">
        <f>IFERROR(IF($E71="","",MATCH(E71,'Ref table week No.'!$B:$B,-1)),"")</f>
        <v>87</v>
      </c>
    </row>
    <row r="72" spans="1:9" x14ac:dyDescent="0.35">
      <c r="A72" s="13">
        <v>1104</v>
      </c>
      <c r="B72" s="13" t="s">
        <v>20</v>
      </c>
      <c r="C72" s="13" t="s">
        <v>14</v>
      </c>
      <c r="D72" s="13" t="s">
        <v>10</v>
      </c>
      <c r="E72" s="14">
        <v>43514</v>
      </c>
      <c r="F72" s="14" t="s">
        <v>22</v>
      </c>
      <c r="G72" s="13">
        <v>15</v>
      </c>
      <c r="H72" s="15">
        <v>200</v>
      </c>
      <c r="I72" s="18">
        <f>IFERROR(IF($E72="","",MATCH(E72,'Ref table week No.'!$B:$B,-1)),"")</f>
        <v>102</v>
      </c>
    </row>
    <row r="73" spans="1:9" x14ac:dyDescent="0.35">
      <c r="A73" s="13">
        <v>1105</v>
      </c>
      <c r="B73" s="13" t="s">
        <v>34</v>
      </c>
      <c r="C73" s="13" t="s">
        <v>27</v>
      </c>
      <c r="D73" s="13" t="s">
        <v>10</v>
      </c>
      <c r="E73" s="14">
        <v>43514</v>
      </c>
      <c r="F73" s="14" t="s">
        <v>23</v>
      </c>
      <c r="G73" s="13">
        <v>119</v>
      </c>
      <c r="H73" s="15">
        <v>2000</v>
      </c>
      <c r="I73" s="18">
        <f>IFERROR(IF($E73="","",MATCH(E73,'Ref table week No.'!$B:$B,-1)),"")</f>
        <v>102</v>
      </c>
    </row>
    <row r="74" spans="1:9" x14ac:dyDescent="0.35">
      <c r="A74" s="13">
        <v>1106</v>
      </c>
      <c r="B74" s="13" t="s">
        <v>35</v>
      </c>
      <c r="C74" s="13" t="s">
        <v>28</v>
      </c>
      <c r="D74" s="13" t="s">
        <v>10</v>
      </c>
      <c r="E74" s="14">
        <v>43514</v>
      </c>
      <c r="F74" s="14" t="s">
        <v>24</v>
      </c>
      <c r="G74" s="13">
        <v>75</v>
      </c>
      <c r="H74" s="15">
        <v>450</v>
      </c>
      <c r="I74" s="18">
        <f>IFERROR(IF($E74="","",MATCH(E74,'Ref table week No.'!$B:$B,-1)),"")</f>
        <v>102</v>
      </c>
    </row>
    <row r="75" spans="1:9" x14ac:dyDescent="0.35">
      <c r="A75" s="13">
        <v>1107</v>
      </c>
      <c r="B75" s="13" t="s">
        <v>36</v>
      </c>
      <c r="C75" s="13" t="s">
        <v>29</v>
      </c>
      <c r="D75" s="13" t="s">
        <v>10</v>
      </c>
      <c r="E75" s="14">
        <v>43514</v>
      </c>
      <c r="F75" s="14" t="s">
        <v>25</v>
      </c>
      <c r="G75" s="13">
        <v>136</v>
      </c>
      <c r="H75" s="15">
        <v>900</v>
      </c>
      <c r="I75" s="18">
        <f>IFERROR(IF($E75="","",MATCH(E75,'Ref table week No.'!$B:$B,-1)),"")</f>
        <v>102</v>
      </c>
    </row>
    <row r="76" spans="1:9" x14ac:dyDescent="0.35">
      <c r="A76" s="13">
        <v>1108</v>
      </c>
      <c r="B76" s="13" t="s">
        <v>37</v>
      </c>
      <c r="C76" s="13" t="s">
        <v>30</v>
      </c>
      <c r="D76" s="13" t="s">
        <v>10</v>
      </c>
      <c r="E76" s="14">
        <v>43514</v>
      </c>
      <c r="F76" s="14" t="s">
        <v>26</v>
      </c>
      <c r="G76" s="13">
        <v>91</v>
      </c>
      <c r="H76" s="15">
        <v>1400</v>
      </c>
      <c r="I76" s="18">
        <f>IFERROR(IF($E76="","",MATCH(E76,'Ref table week No.'!$B:$B,-1)),"")</f>
        <v>102</v>
      </c>
    </row>
    <row r="77" spans="1:9" x14ac:dyDescent="0.35">
      <c r="A77" s="13">
        <v>1109</v>
      </c>
      <c r="B77" s="13" t="s">
        <v>38</v>
      </c>
      <c r="C77" s="13" t="s">
        <v>31</v>
      </c>
      <c r="D77" s="13" t="s">
        <v>10</v>
      </c>
      <c r="E77" s="14">
        <v>43514</v>
      </c>
      <c r="F77" s="14" t="s">
        <v>22</v>
      </c>
      <c r="G77" s="13">
        <v>21</v>
      </c>
      <c r="H77" s="15">
        <v>500</v>
      </c>
      <c r="I77" s="18">
        <f>IFERROR(IF($E77="","",MATCH(E77,'Ref table week No.'!$B:$B,-1)),"")</f>
        <v>102</v>
      </c>
    </row>
    <row r="78" spans="1:9" x14ac:dyDescent="0.35">
      <c r="A78" s="13">
        <v>1110</v>
      </c>
      <c r="B78" s="13" t="s">
        <v>39</v>
      </c>
      <c r="C78" s="13" t="s">
        <v>32</v>
      </c>
      <c r="D78" s="13" t="s">
        <v>10</v>
      </c>
      <c r="E78" s="14">
        <v>43514</v>
      </c>
      <c r="F78" s="14" t="s">
        <v>23</v>
      </c>
      <c r="G78" s="13">
        <v>44</v>
      </c>
      <c r="H78" s="15">
        <v>700</v>
      </c>
      <c r="I78" s="18">
        <f>IFERROR(IF($E78="","",MATCH(E78,'Ref table week No.'!$B:$B,-1)),"")</f>
        <v>102</v>
      </c>
    </row>
    <row r="79" spans="1:9" x14ac:dyDescent="0.35">
      <c r="A79" s="13">
        <v>1111</v>
      </c>
      <c r="B79" s="13" t="s">
        <v>40</v>
      </c>
      <c r="C79" s="13" t="s">
        <v>33</v>
      </c>
      <c r="D79" s="13" t="s">
        <v>10</v>
      </c>
      <c r="E79" s="14">
        <v>43514</v>
      </c>
      <c r="F79" s="14" t="s">
        <v>24</v>
      </c>
      <c r="G79" s="13">
        <v>83</v>
      </c>
      <c r="H79" s="15">
        <v>950</v>
      </c>
      <c r="I79" s="18">
        <f>IFERROR(IF($E79="","",MATCH(E79,'Ref table week No.'!$B:$B,-1)),"")</f>
        <v>102</v>
      </c>
    </row>
    <row r="80" spans="1:9" x14ac:dyDescent="0.35">
      <c r="A80" s="13">
        <v>1112</v>
      </c>
      <c r="B80" s="13" t="s">
        <v>15</v>
      </c>
      <c r="C80" s="13" t="s">
        <v>8</v>
      </c>
      <c r="D80" s="13" t="s">
        <v>10</v>
      </c>
      <c r="E80" s="14">
        <v>43514</v>
      </c>
      <c r="F80" s="14" t="s">
        <v>22</v>
      </c>
      <c r="G80" s="13">
        <v>30</v>
      </c>
      <c r="H80" s="15">
        <v>300</v>
      </c>
      <c r="I80" s="18">
        <f>IFERROR(IF($E80="","",MATCH(E80,'Ref table week No.'!$B:$B,-1)),"")</f>
        <v>102</v>
      </c>
    </row>
    <row r="81" spans="1:9" x14ac:dyDescent="0.35">
      <c r="A81" s="13">
        <v>1113</v>
      </c>
      <c r="B81" s="13" t="s">
        <v>16</v>
      </c>
      <c r="C81" s="13" t="s">
        <v>9</v>
      </c>
      <c r="D81" s="13" t="s">
        <v>10</v>
      </c>
      <c r="E81" s="14">
        <v>43514</v>
      </c>
      <c r="F81" s="14" t="s">
        <v>23</v>
      </c>
      <c r="G81" s="13">
        <v>10</v>
      </c>
      <c r="H81" s="15">
        <v>250</v>
      </c>
      <c r="I81" s="18">
        <f>IFERROR(IF($E81="","",MATCH(E81,'Ref table week No.'!$B:$B,-1)),"")</f>
        <v>102</v>
      </c>
    </row>
    <row r="82" spans="1:9" x14ac:dyDescent="0.35">
      <c r="A82" s="13">
        <v>1114</v>
      </c>
      <c r="B82" s="13" t="s">
        <v>17</v>
      </c>
      <c r="C82" s="13" t="s">
        <v>11</v>
      </c>
      <c r="D82" s="13" t="s">
        <v>10</v>
      </c>
      <c r="E82" s="14">
        <v>43514</v>
      </c>
      <c r="F82" s="14" t="s">
        <v>24</v>
      </c>
      <c r="G82" s="13">
        <v>100</v>
      </c>
      <c r="H82" s="15">
        <v>1500</v>
      </c>
      <c r="I82" s="18">
        <f>IFERROR(IF($E82="","",MATCH(E82,'Ref table week No.'!$B:$B,-1)),"")</f>
        <v>102</v>
      </c>
    </row>
    <row r="83" spans="1:9" x14ac:dyDescent="0.35">
      <c r="A83" s="13">
        <v>1115</v>
      </c>
      <c r="B83" s="13" t="s">
        <v>18</v>
      </c>
      <c r="C83" s="13" t="s">
        <v>12</v>
      </c>
      <c r="D83" s="13" t="s">
        <v>10</v>
      </c>
      <c r="E83" s="14">
        <v>44157</v>
      </c>
      <c r="F83" s="14" t="s">
        <v>25</v>
      </c>
      <c r="G83" s="13">
        <v>26</v>
      </c>
      <c r="H83" s="15">
        <v>800</v>
      </c>
      <c r="I83" s="18">
        <f>IFERROR(IF($E83="","",MATCH(E83,'Ref table week No.'!$B:$B,-1)),"")</f>
        <v>11</v>
      </c>
    </row>
    <row r="84" spans="1:9" x14ac:dyDescent="0.35">
      <c r="A84" s="13">
        <v>1116</v>
      </c>
      <c r="B84" s="13" t="s">
        <v>19</v>
      </c>
      <c r="C84" s="13" t="s">
        <v>13</v>
      </c>
      <c r="D84" s="13" t="s">
        <v>10</v>
      </c>
      <c r="E84" s="14">
        <v>44157</v>
      </c>
      <c r="F84" s="14" t="s">
        <v>26</v>
      </c>
      <c r="G84" s="13">
        <v>84</v>
      </c>
      <c r="H84" s="15">
        <v>950</v>
      </c>
      <c r="I84" s="18">
        <f>IFERROR(IF($E84="","",MATCH(E84,'Ref table week No.'!$B:$B,-1)),"")</f>
        <v>11</v>
      </c>
    </row>
    <row r="85" spans="1:9" x14ac:dyDescent="0.35">
      <c r="A85" s="13">
        <v>1117</v>
      </c>
      <c r="B85" s="13" t="s">
        <v>20</v>
      </c>
      <c r="C85" s="13" t="s">
        <v>14</v>
      </c>
      <c r="D85" s="13" t="s">
        <v>10</v>
      </c>
      <c r="E85" s="14">
        <v>44157</v>
      </c>
      <c r="F85" s="14" t="s">
        <v>22</v>
      </c>
      <c r="G85" s="13">
        <v>15</v>
      </c>
      <c r="H85" s="15">
        <v>200</v>
      </c>
      <c r="I85" s="18">
        <f>IFERROR(IF($E85="","",MATCH(E85,'Ref table week No.'!$B:$B,-1)),"")</f>
        <v>11</v>
      </c>
    </row>
    <row r="86" spans="1:9" x14ac:dyDescent="0.35">
      <c r="A86" s="13">
        <v>1118</v>
      </c>
      <c r="B86" s="13" t="s">
        <v>34</v>
      </c>
      <c r="C86" s="13" t="s">
        <v>27</v>
      </c>
      <c r="D86" s="13" t="s">
        <v>10</v>
      </c>
      <c r="E86" s="14">
        <v>44157</v>
      </c>
      <c r="F86" s="14" t="s">
        <v>23</v>
      </c>
      <c r="G86" s="13">
        <v>119</v>
      </c>
      <c r="H86" s="15">
        <v>2000</v>
      </c>
      <c r="I86" s="18">
        <f>IFERROR(IF($E86="","",MATCH(E86,'Ref table week No.'!$B:$B,-1)),"")</f>
        <v>11</v>
      </c>
    </row>
    <row r="87" spans="1:9" x14ac:dyDescent="0.35">
      <c r="A87" s="13">
        <v>1119</v>
      </c>
      <c r="B87" s="13" t="s">
        <v>35</v>
      </c>
      <c r="C87" s="13" t="s">
        <v>28</v>
      </c>
      <c r="D87" s="13" t="s">
        <v>10</v>
      </c>
      <c r="E87" s="14">
        <v>44157</v>
      </c>
      <c r="F87" s="14" t="s">
        <v>24</v>
      </c>
      <c r="G87" s="13">
        <v>75</v>
      </c>
      <c r="H87" s="15">
        <v>450</v>
      </c>
      <c r="I87" s="18">
        <f>IFERROR(IF($E87="","",MATCH(E87,'Ref table week No.'!$B:$B,-1)),"")</f>
        <v>11</v>
      </c>
    </row>
    <row r="88" spans="1:9" x14ac:dyDescent="0.35">
      <c r="A88" s="13">
        <v>1120</v>
      </c>
      <c r="B88" s="13" t="s">
        <v>36</v>
      </c>
      <c r="C88" s="13" t="s">
        <v>29</v>
      </c>
      <c r="D88" s="13" t="s">
        <v>10</v>
      </c>
      <c r="E88" s="14">
        <v>44157</v>
      </c>
      <c r="F88" s="14" t="s">
        <v>25</v>
      </c>
      <c r="G88" s="13">
        <v>136</v>
      </c>
      <c r="H88" s="15">
        <v>900</v>
      </c>
      <c r="I88" s="18">
        <f>IFERROR(IF($E88="","",MATCH(E88,'Ref table week No.'!$B:$B,-1)),"")</f>
        <v>11</v>
      </c>
    </row>
    <row r="89" spans="1:9" x14ac:dyDescent="0.35">
      <c r="A89" s="13">
        <v>1121</v>
      </c>
      <c r="B89" s="13" t="s">
        <v>37</v>
      </c>
      <c r="C89" s="13" t="s">
        <v>30</v>
      </c>
      <c r="D89" s="13" t="s">
        <v>10</v>
      </c>
      <c r="E89" s="14">
        <v>44157</v>
      </c>
      <c r="F89" s="14" t="s">
        <v>26</v>
      </c>
      <c r="G89" s="13">
        <v>91</v>
      </c>
      <c r="H89" s="15">
        <v>1400</v>
      </c>
      <c r="I89" s="18">
        <f>IFERROR(IF($E89="","",MATCH(E89,'Ref table week No.'!$B:$B,-1)),"")</f>
        <v>11</v>
      </c>
    </row>
    <row r="90" spans="1:9" x14ac:dyDescent="0.35">
      <c r="A90" s="13">
        <v>1122</v>
      </c>
      <c r="B90" s="13" t="s">
        <v>38</v>
      </c>
      <c r="C90" s="13" t="s">
        <v>31</v>
      </c>
      <c r="D90" s="13" t="s">
        <v>10</v>
      </c>
      <c r="E90" s="14">
        <v>44157</v>
      </c>
      <c r="F90" s="14" t="s">
        <v>22</v>
      </c>
      <c r="G90" s="13">
        <v>21</v>
      </c>
      <c r="H90" s="15">
        <v>500</v>
      </c>
      <c r="I90" s="18">
        <f>IFERROR(IF($E90="","",MATCH(E90,'Ref table week No.'!$B:$B,-1)),"")</f>
        <v>11</v>
      </c>
    </row>
    <row r="91" spans="1:9" x14ac:dyDescent="0.35">
      <c r="A91" s="13">
        <v>1123</v>
      </c>
      <c r="B91" s="13" t="s">
        <v>39</v>
      </c>
      <c r="C91" s="13" t="s">
        <v>32</v>
      </c>
      <c r="D91" s="13" t="s">
        <v>10</v>
      </c>
      <c r="E91" s="14">
        <v>44157</v>
      </c>
      <c r="F91" s="14" t="s">
        <v>23</v>
      </c>
      <c r="G91" s="13">
        <v>44</v>
      </c>
      <c r="H91" s="15">
        <v>700</v>
      </c>
      <c r="I91" s="18">
        <f>IFERROR(IF($E91="","",MATCH(E91,'Ref table week No.'!$B:$B,-1)),"")</f>
        <v>11</v>
      </c>
    </row>
    <row r="92" spans="1:9" x14ac:dyDescent="0.35">
      <c r="A92" s="13">
        <v>1124</v>
      </c>
      <c r="B92" s="13" t="s">
        <v>40</v>
      </c>
      <c r="C92" s="13" t="s">
        <v>33</v>
      </c>
      <c r="D92" s="13" t="s">
        <v>10</v>
      </c>
      <c r="E92" s="14">
        <v>44157</v>
      </c>
      <c r="F92" s="14" t="s">
        <v>24</v>
      </c>
      <c r="G92" s="13">
        <v>83</v>
      </c>
      <c r="H92" s="15">
        <v>950</v>
      </c>
      <c r="I92" s="18">
        <f>IFERROR(IF($E92="","",MATCH(E92,'Ref table week No.'!$B:$B,-1)),"")</f>
        <v>11</v>
      </c>
    </row>
    <row r="93" spans="1:9" x14ac:dyDescent="0.35">
      <c r="A93" s="13">
        <v>1125</v>
      </c>
      <c r="B93" s="13" t="s">
        <v>60</v>
      </c>
      <c r="C93" s="13" t="s">
        <v>61</v>
      </c>
      <c r="D93" s="13" t="s">
        <v>10</v>
      </c>
      <c r="E93" s="14">
        <v>44157</v>
      </c>
      <c r="F93" s="13" t="s">
        <v>26</v>
      </c>
      <c r="G93" s="13">
        <v>40</v>
      </c>
      <c r="H93" s="15">
        <v>600</v>
      </c>
      <c r="I93" s="18">
        <f>IFERROR(IF($E93="","",MATCH(E93,'Ref table week No.'!$B:$B,-1)),"")</f>
        <v>11</v>
      </c>
    </row>
    <row r="94" spans="1:9" x14ac:dyDescent="0.35">
      <c r="A94" s="13">
        <v>1126</v>
      </c>
      <c r="B94" s="13" t="s">
        <v>83</v>
      </c>
      <c r="C94" s="13" t="s">
        <v>63</v>
      </c>
      <c r="D94" s="13" t="s">
        <v>102</v>
      </c>
      <c r="E94" s="14">
        <v>43833</v>
      </c>
      <c r="F94" s="13" t="s">
        <v>103</v>
      </c>
      <c r="G94" s="13">
        <v>45</v>
      </c>
      <c r="H94" s="15">
        <v>845</v>
      </c>
      <c r="I94" s="18">
        <f>IFERROR(IF($E94="","",MATCH(E94,'Ref table week No.'!$B:$B,-1)),"")</f>
        <v>57</v>
      </c>
    </row>
    <row r="95" spans="1:9" x14ac:dyDescent="0.35">
      <c r="A95" s="13">
        <v>1127</v>
      </c>
      <c r="B95" s="13" t="s">
        <v>84</v>
      </c>
      <c r="C95" s="13" t="s">
        <v>64</v>
      </c>
      <c r="D95" s="13" t="s">
        <v>102</v>
      </c>
      <c r="E95" s="14">
        <v>43834</v>
      </c>
      <c r="F95" s="13" t="s">
        <v>104</v>
      </c>
      <c r="G95" s="13">
        <v>33</v>
      </c>
      <c r="H95" s="15">
        <v>888</v>
      </c>
      <c r="I95" s="18">
        <f>IFERROR(IF($E95="","",MATCH(E95,'Ref table week No.'!$B:$B,-1)),"")</f>
        <v>57</v>
      </c>
    </row>
    <row r="96" spans="1:9" x14ac:dyDescent="0.35">
      <c r="A96" s="13">
        <v>1128</v>
      </c>
      <c r="B96" s="13" t="s">
        <v>85</v>
      </c>
      <c r="C96" s="13" t="s">
        <v>65</v>
      </c>
      <c r="D96" s="13" t="s">
        <v>102</v>
      </c>
      <c r="E96" s="14">
        <v>43835</v>
      </c>
      <c r="F96" s="13" t="s">
        <v>105</v>
      </c>
      <c r="G96" s="13">
        <v>66</v>
      </c>
      <c r="H96" s="15">
        <v>950</v>
      </c>
      <c r="I96" s="18">
        <f>IFERROR(IF($E96="","",MATCH(E96,'Ref table week No.'!$B:$B,-1)),"")</f>
        <v>57</v>
      </c>
    </row>
    <row r="97" spans="1:9" x14ac:dyDescent="0.35">
      <c r="A97" s="13">
        <v>1129</v>
      </c>
      <c r="B97" s="13" t="s">
        <v>86</v>
      </c>
      <c r="C97" s="13" t="s">
        <v>66</v>
      </c>
      <c r="D97" s="13" t="s">
        <v>102</v>
      </c>
      <c r="E97" s="14">
        <v>43836</v>
      </c>
      <c r="F97" s="13" t="s">
        <v>104</v>
      </c>
      <c r="G97" s="13">
        <v>43</v>
      </c>
      <c r="H97" s="15">
        <v>907</v>
      </c>
      <c r="I97" s="18">
        <f>IFERROR(IF($E97="","",MATCH(E97,'Ref table week No.'!$B:$B,-1)),"")</f>
        <v>56</v>
      </c>
    </row>
    <row r="98" spans="1:9" x14ac:dyDescent="0.35">
      <c r="A98" s="13">
        <v>1130</v>
      </c>
      <c r="B98" s="13" t="s">
        <v>87</v>
      </c>
      <c r="C98" s="13" t="s">
        <v>67</v>
      </c>
      <c r="D98" s="13" t="s">
        <v>102</v>
      </c>
      <c r="E98" s="14">
        <v>43837</v>
      </c>
      <c r="F98" s="13" t="s">
        <v>104</v>
      </c>
      <c r="G98" s="13">
        <v>82</v>
      </c>
      <c r="H98" s="15">
        <v>765</v>
      </c>
      <c r="I98" s="18">
        <f>IFERROR(IF($E98="","",MATCH(E98,'Ref table week No.'!$B:$B,-1)),"")</f>
        <v>56</v>
      </c>
    </row>
    <row r="99" spans="1:9" x14ac:dyDescent="0.35">
      <c r="A99" s="13">
        <v>1131</v>
      </c>
      <c r="B99" s="13" t="s">
        <v>88</v>
      </c>
      <c r="C99" s="13" t="s">
        <v>68</v>
      </c>
      <c r="D99" s="13" t="s">
        <v>102</v>
      </c>
      <c r="E99" s="14">
        <v>43838</v>
      </c>
      <c r="F99" s="13" t="s">
        <v>104</v>
      </c>
      <c r="G99" s="13">
        <v>42</v>
      </c>
      <c r="H99" s="15">
        <v>585</v>
      </c>
      <c r="I99" s="18">
        <f>IFERROR(IF($E99="","",MATCH(E99,'Ref table week No.'!$B:$B,-1)),"")</f>
        <v>56</v>
      </c>
    </row>
    <row r="100" spans="1:9" x14ac:dyDescent="0.35">
      <c r="A100" s="13">
        <v>1132</v>
      </c>
      <c r="B100" s="13" t="s">
        <v>89</v>
      </c>
      <c r="C100" s="13" t="s">
        <v>69</v>
      </c>
      <c r="D100" s="13" t="s">
        <v>102</v>
      </c>
      <c r="E100" s="14">
        <v>43839</v>
      </c>
      <c r="F100" s="13" t="s">
        <v>105</v>
      </c>
      <c r="G100" s="13">
        <v>84</v>
      </c>
      <c r="H100" s="15">
        <v>729</v>
      </c>
      <c r="I100" s="18">
        <f>IFERROR(IF($E100="","",MATCH(E100,'Ref table week No.'!$B:$B,-1)),"")</f>
        <v>56</v>
      </c>
    </row>
    <row r="101" spans="1:9" x14ac:dyDescent="0.35">
      <c r="A101" s="13">
        <v>1133</v>
      </c>
      <c r="B101" s="13" t="s">
        <v>90</v>
      </c>
      <c r="C101" s="13" t="s">
        <v>70</v>
      </c>
      <c r="D101" s="13" t="s">
        <v>102</v>
      </c>
      <c r="E101" s="14">
        <v>43840</v>
      </c>
      <c r="F101" s="13" t="s">
        <v>105</v>
      </c>
      <c r="G101" s="13">
        <v>62</v>
      </c>
      <c r="H101" s="15">
        <v>617</v>
      </c>
      <c r="I101" s="18">
        <f>IFERROR(IF($E101="","",MATCH(E101,'Ref table week No.'!$B:$B,-1)),"")</f>
        <v>56</v>
      </c>
    </row>
    <row r="102" spans="1:9" x14ac:dyDescent="0.35">
      <c r="A102" s="13">
        <v>1134</v>
      </c>
      <c r="B102" s="13" t="s">
        <v>91</v>
      </c>
      <c r="C102" s="13" t="s">
        <v>71</v>
      </c>
      <c r="D102" s="13" t="s">
        <v>102</v>
      </c>
      <c r="E102" s="14">
        <v>43841</v>
      </c>
      <c r="F102" s="13" t="s">
        <v>105</v>
      </c>
      <c r="G102" s="13">
        <v>58</v>
      </c>
      <c r="H102" s="15">
        <v>826</v>
      </c>
      <c r="I102" s="18">
        <f>IFERROR(IF($E102="","",MATCH(E102,'Ref table week No.'!$B:$B,-1)),"")</f>
        <v>56</v>
      </c>
    </row>
    <row r="103" spans="1:9" x14ac:dyDescent="0.35">
      <c r="A103" s="13">
        <v>1135</v>
      </c>
      <c r="B103" s="13" t="s">
        <v>92</v>
      </c>
      <c r="C103" s="13" t="s">
        <v>72</v>
      </c>
      <c r="D103" s="13" t="s">
        <v>102</v>
      </c>
      <c r="E103" s="14">
        <v>43842</v>
      </c>
      <c r="F103" s="13" t="s">
        <v>105</v>
      </c>
      <c r="G103" s="13">
        <v>69</v>
      </c>
      <c r="H103" s="15">
        <v>951</v>
      </c>
      <c r="I103" s="18">
        <f>IFERROR(IF($E103="","",MATCH(E103,'Ref table week No.'!$B:$B,-1)),"")</f>
        <v>56</v>
      </c>
    </row>
    <row r="104" spans="1:9" x14ac:dyDescent="0.35">
      <c r="A104" s="13">
        <v>1136</v>
      </c>
      <c r="B104" s="13" t="s">
        <v>93</v>
      </c>
      <c r="C104" s="13" t="s">
        <v>73</v>
      </c>
      <c r="D104" s="13" t="s">
        <v>102</v>
      </c>
      <c r="E104" s="14">
        <v>43843</v>
      </c>
      <c r="F104" s="13" t="s">
        <v>105</v>
      </c>
      <c r="G104" s="13">
        <v>85</v>
      </c>
      <c r="H104" s="15">
        <v>798</v>
      </c>
      <c r="I104" s="18">
        <f>IFERROR(IF($E104="","",MATCH(E104,'Ref table week No.'!$B:$B,-1)),"")</f>
        <v>55</v>
      </c>
    </row>
    <row r="105" spans="1:9" x14ac:dyDescent="0.35">
      <c r="A105" s="13">
        <v>1137</v>
      </c>
      <c r="B105" s="13" t="s">
        <v>94</v>
      </c>
      <c r="C105" s="13" t="s">
        <v>74</v>
      </c>
      <c r="D105" s="13" t="s">
        <v>102</v>
      </c>
      <c r="E105" s="14">
        <v>43833</v>
      </c>
      <c r="F105" s="13" t="s">
        <v>103</v>
      </c>
      <c r="G105" s="13">
        <v>79</v>
      </c>
      <c r="H105" s="15">
        <v>865</v>
      </c>
      <c r="I105" s="18">
        <f>IFERROR(IF($E105="","",MATCH(E105,'Ref table week No.'!$B:$B,-1)),"")</f>
        <v>57</v>
      </c>
    </row>
    <row r="106" spans="1:9" x14ac:dyDescent="0.35">
      <c r="A106" s="13">
        <v>1138</v>
      </c>
      <c r="B106" s="13" t="s">
        <v>95</v>
      </c>
      <c r="C106" s="13" t="s">
        <v>75</v>
      </c>
      <c r="D106" s="13" t="s">
        <v>102</v>
      </c>
      <c r="E106" s="14">
        <v>43833</v>
      </c>
      <c r="F106" s="13" t="s">
        <v>103</v>
      </c>
      <c r="G106" s="13">
        <v>81</v>
      </c>
      <c r="H106" s="15">
        <v>571</v>
      </c>
      <c r="I106" s="18">
        <f>IFERROR(IF($E106="","",MATCH(E106,'Ref table week No.'!$B:$B,-1)),"")</f>
        <v>57</v>
      </c>
    </row>
    <row r="107" spans="1:9" x14ac:dyDescent="0.35">
      <c r="A107" s="13">
        <v>1139</v>
      </c>
      <c r="B107" s="13" t="s">
        <v>96</v>
      </c>
      <c r="C107" s="13" t="s">
        <v>76</v>
      </c>
      <c r="D107" s="13" t="s">
        <v>102</v>
      </c>
      <c r="E107" s="14">
        <v>43833</v>
      </c>
      <c r="F107" s="13" t="s">
        <v>104</v>
      </c>
      <c r="G107" s="13">
        <v>43</v>
      </c>
      <c r="H107" s="15">
        <v>757</v>
      </c>
      <c r="I107" s="18">
        <f>IFERROR(IF($E107="","",MATCH(E107,'Ref table week No.'!$B:$B,-1)),"")</f>
        <v>57</v>
      </c>
    </row>
    <row r="108" spans="1:9" x14ac:dyDescent="0.35">
      <c r="A108" s="13">
        <v>1140</v>
      </c>
      <c r="B108" s="13" t="s">
        <v>97</v>
      </c>
      <c r="C108" s="13" t="s">
        <v>77</v>
      </c>
      <c r="D108" s="13" t="s">
        <v>102</v>
      </c>
      <c r="E108" s="14">
        <v>43833</v>
      </c>
      <c r="F108" s="13" t="s">
        <v>104</v>
      </c>
      <c r="G108" s="13">
        <v>78</v>
      </c>
      <c r="H108" s="15">
        <v>969</v>
      </c>
      <c r="I108" s="18">
        <f>IFERROR(IF($E108="","",MATCH(E108,'Ref table week No.'!$B:$B,-1)),"")</f>
        <v>57</v>
      </c>
    </row>
    <row r="109" spans="1:9" x14ac:dyDescent="0.35">
      <c r="A109" s="13">
        <v>1141</v>
      </c>
      <c r="B109" s="13" t="s">
        <v>98</v>
      </c>
      <c r="C109" s="13" t="s">
        <v>78</v>
      </c>
      <c r="D109" s="13" t="s">
        <v>102</v>
      </c>
      <c r="E109" s="14">
        <v>43833</v>
      </c>
      <c r="F109" s="13" t="s">
        <v>103</v>
      </c>
      <c r="G109" s="13">
        <v>77</v>
      </c>
      <c r="H109" s="15">
        <v>842</v>
      </c>
      <c r="I109" s="18">
        <f>IFERROR(IF($E109="","",MATCH(E109,'Ref table week No.'!$B:$B,-1)),"")</f>
        <v>57</v>
      </c>
    </row>
    <row r="110" spans="1:9" x14ac:dyDescent="0.35">
      <c r="A110" s="13">
        <v>1142</v>
      </c>
      <c r="B110" s="13" t="s">
        <v>99</v>
      </c>
      <c r="C110" s="13" t="s">
        <v>79</v>
      </c>
      <c r="D110" s="13" t="s">
        <v>102</v>
      </c>
      <c r="E110" s="14">
        <v>43833</v>
      </c>
      <c r="F110" s="13" t="s">
        <v>103</v>
      </c>
      <c r="G110" s="13">
        <v>49</v>
      </c>
      <c r="H110" s="15">
        <v>560</v>
      </c>
      <c r="I110" s="18">
        <f>IFERROR(IF($E110="","",MATCH(E110,'Ref table week No.'!$B:$B,-1)),"")</f>
        <v>57</v>
      </c>
    </row>
    <row r="111" spans="1:9" x14ac:dyDescent="0.35">
      <c r="A111" s="13">
        <v>1143</v>
      </c>
      <c r="B111" s="13" t="s">
        <v>100</v>
      </c>
      <c r="C111" s="13" t="s">
        <v>80</v>
      </c>
      <c r="D111" s="13" t="s">
        <v>102</v>
      </c>
      <c r="E111" s="14">
        <v>43837</v>
      </c>
      <c r="F111" s="13" t="s">
        <v>103</v>
      </c>
      <c r="G111" s="13">
        <v>48</v>
      </c>
      <c r="H111" s="15">
        <v>718</v>
      </c>
      <c r="I111" s="18">
        <f>IFERROR(IF($E111="","",MATCH(E111,'Ref table week No.'!$B:$B,-1)),"")</f>
        <v>56</v>
      </c>
    </row>
    <row r="112" spans="1:9" x14ac:dyDescent="0.35">
      <c r="A112" s="13">
        <v>1144</v>
      </c>
      <c r="B112" s="13" t="s">
        <v>101</v>
      </c>
      <c r="C112" s="13" t="s">
        <v>81</v>
      </c>
      <c r="D112" s="13" t="s">
        <v>102</v>
      </c>
      <c r="E112" s="14">
        <v>43837</v>
      </c>
      <c r="F112" s="13" t="s">
        <v>103</v>
      </c>
      <c r="G112" s="13">
        <v>73</v>
      </c>
      <c r="H112" s="15">
        <v>934</v>
      </c>
      <c r="I112" s="18">
        <f>IFERROR(IF($E112="","",MATCH(E112,'Ref table week No.'!$B:$B,-1)),"")</f>
        <v>56</v>
      </c>
    </row>
    <row r="113" spans="1:9" x14ac:dyDescent="0.35">
      <c r="A113" s="13">
        <v>1145</v>
      </c>
      <c r="B113" s="13" t="s">
        <v>84</v>
      </c>
      <c r="C113" s="13" t="s">
        <v>64</v>
      </c>
      <c r="D113" s="13" t="s">
        <v>102</v>
      </c>
      <c r="E113" s="14">
        <v>44197</v>
      </c>
      <c r="F113" s="13" t="s">
        <v>105</v>
      </c>
      <c r="G113" s="13">
        <v>57</v>
      </c>
      <c r="H113" s="15">
        <v>339</v>
      </c>
      <c r="I113" s="18">
        <f>IFERROR(IF($E113="","",MATCH(E113,'Ref table week No.'!$B:$B,-1)),"")</f>
        <v>5</v>
      </c>
    </row>
    <row r="114" spans="1:9" x14ac:dyDescent="0.35">
      <c r="A114" s="13">
        <v>1146</v>
      </c>
      <c r="B114" s="13" t="s">
        <v>85</v>
      </c>
      <c r="C114" s="13" t="s">
        <v>65</v>
      </c>
      <c r="D114" s="13" t="s">
        <v>102</v>
      </c>
      <c r="E114" s="14">
        <v>44198</v>
      </c>
      <c r="F114" s="13" t="s">
        <v>105</v>
      </c>
      <c r="G114" s="13">
        <v>15</v>
      </c>
      <c r="H114" s="15">
        <v>403</v>
      </c>
      <c r="I114" s="18">
        <f>IFERROR(IF($E114="","",MATCH(E114,'Ref table week No.'!$B:$B,-1)),"")</f>
        <v>5</v>
      </c>
    </row>
    <row r="115" spans="1:9" x14ac:dyDescent="0.35">
      <c r="A115" s="13">
        <v>1147</v>
      </c>
      <c r="B115" s="13" t="s">
        <v>86</v>
      </c>
      <c r="C115" s="13" t="s">
        <v>66</v>
      </c>
      <c r="D115" s="13" t="s">
        <v>102</v>
      </c>
      <c r="E115" s="14">
        <v>44137</v>
      </c>
      <c r="F115" s="13" t="s">
        <v>103</v>
      </c>
      <c r="G115" s="13">
        <v>2</v>
      </c>
      <c r="H115" s="15">
        <v>325</v>
      </c>
      <c r="I115" s="18">
        <f>IFERROR(IF($E115="","",MATCH(E115,'Ref table week No.'!$B:$B,-1)),"")</f>
        <v>13</v>
      </c>
    </row>
    <row r="116" spans="1:9" x14ac:dyDescent="0.35">
      <c r="A116" s="13">
        <v>1148</v>
      </c>
      <c r="B116" s="13" t="s">
        <v>87</v>
      </c>
      <c r="C116" s="13" t="s">
        <v>67</v>
      </c>
      <c r="D116" s="13" t="s">
        <v>102</v>
      </c>
      <c r="E116" s="14">
        <v>44200</v>
      </c>
      <c r="F116" s="13" t="s">
        <v>103</v>
      </c>
      <c r="G116" s="13">
        <v>3</v>
      </c>
      <c r="H116" s="15">
        <v>256</v>
      </c>
      <c r="I116" s="18">
        <f>IFERROR(IF($E116="","",MATCH(E116,'Ref table week No.'!$B:$B,-1)),"")</f>
        <v>4</v>
      </c>
    </row>
    <row r="117" spans="1:9" x14ac:dyDescent="0.35">
      <c r="A117" s="13">
        <v>1149</v>
      </c>
      <c r="B117" s="13" t="s">
        <v>88</v>
      </c>
      <c r="C117" s="13" t="s">
        <v>68</v>
      </c>
      <c r="D117" s="13" t="s">
        <v>102</v>
      </c>
      <c r="E117" s="14">
        <v>44201</v>
      </c>
      <c r="F117" s="13" t="s">
        <v>104</v>
      </c>
      <c r="G117" s="13">
        <v>22</v>
      </c>
      <c r="H117" s="15">
        <v>362</v>
      </c>
      <c r="I117" s="18">
        <f>IFERROR(IF($E117="","",MATCH(E117,'Ref table week No.'!$B:$B,-1)),"")</f>
        <v>4</v>
      </c>
    </row>
    <row r="118" spans="1:9" x14ac:dyDescent="0.35">
      <c r="A118" s="13">
        <v>1150</v>
      </c>
      <c r="B118" s="13" t="s">
        <v>89</v>
      </c>
      <c r="C118" s="13" t="s">
        <v>69</v>
      </c>
      <c r="D118" s="13" t="s">
        <v>102</v>
      </c>
      <c r="E118" s="14">
        <v>44202</v>
      </c>
      <c r="F118" s="13" t="s">
        <v>104</v>
      </c>
      <c r="G118" s="13">
        <v>15</v>
      </c>
      <c r="H118" s="15">
        <v>430</v>
      </c>
      <c r="I118" s="18">
        <f>IFERROR(IF($E118="","",MATCH(E118,'Ref table week No.'!$B:$B,-1)),"")</f>
        <v>4</v>
      </c>
    </row>
    <row r="119" spans="1:9" x14ac:dyDescent="0.35">
      <c r="A119" s="13">
        <v>1151</v>
      </c>
      <c r="B119" s="13" t="s">
        <v>90</v>
      </c>
      <c r="C119" s="13" t="s">
        <v>70</v>
      </c>
      <c r="D119" s="13" t="s">
        <v>102</v>
      </c>
      <c r="E119" s="14">
        <v>44203</v>
      </c>
      <c r="F119" s="13" t="s">
        <v>103</v>
      </c>
      <c r="G119" s="13">
        <v>48</v>
      </c>
      <c r="H119" s="15">
        <v>513</v>
      </c>
      <c r="I119" s="18">
        <f>IFERROR(IF($E119="","",MATCH(E119,'Ref table week No.'!$B:$B,-1)),"")</f>
        <v>4</v>
      </c>
    </row>
    <row r="120" spans="1:9" x14ac:dyDescent="0.35">
      <c r="A120" s="13">
        <v>1152</v>
      </c>
      <c r="B120" s="13" t="s">
        <v>91</v>
      </c>
      <c r="C120" s="13" t="s">
        <v>71</v>
      </c>
      <c r="D120" s="13" t="s">
        <v>102</v>
      </c>
      <c r="E120" s="14">
        <v>44204</v>
      </c>
      <c r="F120" s="13" t="s">
        <v>103</v>
      </c>
      <c r="G120" s="13">
        <v>32</v>
      </c>
      <c r="H120" s="15">
        <v>238</v>
      </c>
      <c r="I120" s="18">
        <f>IFERROR(IF($E120="","",MATCH(E120,'Ref table week No.'!$B:$B,-1)),"")</f>
        <v>4</v>
      </c>
    </row>
    <row r="121" spans="1:9" x14ac:dyDescent="0.35">
      <c r="A121" s="13">
        <v>1153</v>
      </c>
      <c r="B121" s="13" t="s">
        <v>92</v>
      </c>
      <c r="C121" s="13" t="s">
        <v>72</v>
      </c>
      <c r="D121" s="13" t="s">
        <v>102</v>
      </c>
      <c r="E121" s="14">
        <v>44205</v>
      </c>
      <c r="F121" s="13" t="s">
        <v>103</v>
      </c>
      <c r="G121" s="13">
        <v>2</v>
      </c>
      <c r="H121" s="15">
        <v>462</v>
      </c>
      <c r="I121" s="18">
        <f>IFERROR(IF($E121="","",MATCH(E121,'Ref table week No.'!$B:$B,-1)),"")</f>
        <v>4</v>
      </c>
    </row>
    <row r="122" spans="1:9" x14ac:dyDescent="0.35">
      <c r="A122" s="13">
        <v>1154</v>
      </c>
      <c r="B122" s="13" t="s">
        <v>93</v>
      </c>
      <c r="C122" s="13" t="s">
        <v>73</v>
      </c>
      <c r="D122" s="13" t="s">
        <v>102</v>
      </c>
      <c r="E122" s="14">
        <v>44206</v>
      </c>
      <c r="F122" s="13" t="s">
        <v>103</v>
      </c>
      <c r="G122" s="13">
        <v>49</v>
      </c>
      <c r="H122" s="15">
        <v>263</v>
      </c>
      <c r="I122" s="18">
        <f>IFERROR(IF($E122="","",MATCH(E122,'Ref table week No.'!$B:$B,-1)),"")</f>
        <v>4</v>
      </c>
    </row>
    <row r="123" spans="1:9" x14ac:dyDescent="0.35">
      <c r="A123" s="13">
        <v>1155</v>
      </c>
      <c r="B123" s="13" t="s">
        <v>94</v>
      </c>
      <c r="C123" s="13" t="s">
        <v>74</v>
      </c>
      <c r="D123" s="13" t="s">
        <v>102</v>
      </c>
      <c r="E123" s="14">
        <v>44201</v>
      </c>
      <c r="F123" s="13" t="s">
        <v>105</v>
      </c>
      <c r="G123" s="13">
        <v>46</v>
      </c>
      <c r="H123" s="15">
        <v>361</v>
      </c>
      <c r="I123" s="18">
        <f>IFERROR(IF($E123="","",MATCH(E123,'Ref table week No.'!$B:$B,-1)),"")</f>
        <v>4</v>
      </c>
    </row>
    <row r="124" spans="1:9" x14ac:dyDescent="0.35">
      <c r="A124" s="13">
        <v>1156</v>
      </c>
      <c r="B124" s="13" t="s">
        <v>95</v>
      </c>
      <c r="C124" s="13" t="s">
        <v>75</v>
      </c>
      <c r="D124" s="13" t="s">
        <v>102</v>
      </c>
      <c r="E124" s="14">
        <v>44201</v>
      </c>
      <c r="F124" s="13" t="s">
        <v>105</v>
      </c>
      <c r="G124" s="13">
        <v>12</v>
      </c>
      <c r="H124" s="15">
        <v>270</v>
      </c>
      <c r="I124" s="18">
        <f>IFERROR(IF($E124="","",MATCH(E124,'Ref table week No.'!$B:$B,-1)),"")</f>
        <v>4</v>
      </c>
    </row>
    <row r="125" spans="1:9" x14ac:dyDescent="0.35">
      <c r="A125" s="13">
        <v>1157</v>
      </c>
      <c r="B125" s="13" t="s">
        <v>96</v>
      </c>
      <c r="C125" s="13" t="s">
        <v>76</v>
      </c>
      <c r="D125" s="13" t="s">
        <v>102</v>
      </c>
      <c r="E125" s="14">
        <v>44201</v>
      </c>
      <c r="F125" s="13" t="s">
        <v>103</v>
      </c>
      <c r="G125" s="13">
        <v>57</v>
      </c>
      <c r="H125" s="15">
        <v>271</v>
      </c>
      <c r="I125" s="18">
        <f>IFERROR(IF($E125="","",MATCH(E125,'Ref table week No.'!$B:$B,-1)),"")</f>
        <v>4</v>
      </c>
    </row>
    <row r="126" spans="1:9" x14ac:dyDescent="0.35">
      <c r="A126" s="13">
        <v>1158</v>
      </c>
      <c r="B126" s="13" t="s">
        <v>97</v>
      </c>
      <c r="C126" s="13" t="s">
        <v>77</v>
      </c>
      <c r="D126" s="13" t="s">
        <v>102</v>
      </c>
      <c r="E126" s="14">
        <v>44137</v>
      </c>
      <c r="F126" s="13" t="s">
        <v>103</v>
      </c>
      <c r="G126" s="13">
        <v>9</v>
      </c>
      <c r="H126" s="15">
        <v>252</v>
      </c>
      <c r="I126" s="18">
        <f>IFERROR(IF($E126="","",MATCH(E126,'Ref table week No.'!$B:$B,-1)),"")</f>
        <v>13</v>
      </c>
    </row>
    <row r="127" spans="1:9" x14ac:dyDescent="0.35">
      <c r="A127" s="13">
        <v>1159</v>
      </c>
      <c r="B127" s="13" t="s">
        <v>98</v>
      </c>
      <c r="C127" s="13" t="s">
        <v>78</v>
      </c>
      <c r="D127" s="13" t="s">
        <v>102</v>
      </c>
      <c r="E127" s="14">
        <v>44137</v>
      </c>
      <c r="F127" s="13" t="s">
        <v>104</v>
      </c>
      <c r="G127" s="13">
        <v>42</v>
      </c>
      <c r="H127" s="15">
        <v>455</v>
      </c>
      <c r="I127" s="18">
        <f>IFERROR(IF($E127="","",MATCH(E127,'Ref table week No.'!$B:$B,-1)),"")</f>
        <v>13</v>
      </c>
    </row>
    <row r="128" spans="1:9" x14ac:dyDescent="0.35">
      <c r="A128" s="13">
        <v>1160</v>
      </c>
      <c r="B128" s="13" t="s">
        <v>99</v>
      </c>
      <c r="C128" s="13" t="s">
        <v>79</v>
      </c>
      <c r="D128" s="13" t="s">
        <v>102</v>
      </c>
      <c r="E128" s="14">
        <v>44137</v>
      </c>
      <c r="F128" s="13" t="s">
        <v>104</v>
      </c>
      <c r="G128" s="13">
        <v>15</v>
      </c>
      <c r="H128" s="15">
        <v>232</v>
      </c>
      <c r="I128" s="18">
        <f>IFERROR(IF($E128="","",MATCH(E128,'Ref table week No.'!$B:$B,-1)),"")</f>
        <v>13</v>
      </c>
    </row>
    <row r="129" spans="1:9" x14ac:dyDescent="0.35">
      <c r="A129" s="13">
        <v>1161</v>
      </c>
      <c r="B129" s="13" t="s">
        <v>100</v>
      </c>
      <c r="C129" s="13" t="s">
        <v>80</v>
      </c>
      <c r="D129" s="13" t="s">
        <v>102</v>
      </c>
      <c r="E129" s="14">
        <v>44137</v>
      </c>
      <c r="F129" s="13" t="s">
        <v>103</v>
      </c>
      <c r="G129" s="13">
        <v>18</v>
      </c>
      <c r="H129" s="15">
        <v>377</v>
      </c>
      <c r="I129" s="18">
        <f>IFERROR(IF($E129="","",MATCH(E129,'Ref table week No.'!$B:$B,-1)),"")</f>
        <v>13</v>
      </c>
    </row>
    <row r="130" spans="1:9" x14ac:dyDescent="0.35">
      <c r="A130" s="13">
        <v>1162</v>
      </c>
      <c r="B130" s="13" t="s">
        <v>101</v>
      </c>
      <c r="C130" s="13" t="s">
        <v>81</v>
      </c>
      <c r="D130" s="13" t="s">
        <v>102</v>
      </c>
      <c r="E130" s="14">
        <v>44137</v>
      </c>
      <c r="F130" s="13" t="s">
        <v>103</v>
      </c>
      <c r="G130" s="13">
        <v>2</v>
      </c>
      <c r="H130" s="15">
        <v>373</v>
      </c>
      <c r="I130" s="18">
        <f>IFERROR(IF($E130="","",MATCH(E130,'Ref table week No.'!$B:$B,-1)),"")</f>
        <v>13</v>
      </c>
    </row>
    <row r="131" spans="1:9" x14ac:dyDescent="0.35">
      <c r="A131" s="13">
        <v>1163</v>
      </c>
      <c r="B131" s="13" t="s">
        <v>20</v>
      </c>
      <c r="C131" s="13" t="s">
        <v>14</v>
      </c>
      <c r="D131" s="13" t="s">
        <v>102</v>
      </c>
      <c r="E131" s="14">
        <v>44227</v>
      </c>
      <c r="F131" s="13" t="s">
        <v>104</v>
      </c>
      <c r="G131" s="13">
        <v>6</v>
      </c>
      <c r="H131" s="15">
        <v>820</v>
      </c>
      <c r="I131" s="18">
        <f>IFERROR(IF($E131="","",MATCH(E131,'Ref table week No.'!$B:$B,-1)),"")</f>
        <v>1</v>
      </c>
    </row>
    <row r="132" spans="1:9" x14ac:dyDescent="0.35">
      <c r="A132" s="13">
        <v>1164</v>
      </c>
      <c r="B132" s="13" t="s">
        <v>34</v>
      </c>
      <c r="C132" s="13" t="s">
        <v>27</v>
      </c>
      <c r="D132" s="13" t="s">
        <v>102</v>
      </c>
      <c r="E132" s="14">
        <v>44227</v>
      </c>
      <c r="F132" s="13" t="s">
        <v>104</v>
      </c>
      <c r="G132" s="13">
        <v>7</v>
      </c>
      <c r="H132" s="15">
        <v>442</v>
      </c>
      <c r="I132" s="18">
        <f>IFERROR(IF($E132="","",MATCH(E132,'Ref table week No.'!$B:$B,-1)),"")</f>
        <v>1</v>
      </c>
    </row>
    <row r="133" spans="1:9" x14ac:dyDescent="0.35">
      <c r="A133" s="13">
        <v>1165</v>
      </c>
      <c r="B133" s="13" t="s">
        <v>35</v>
      </c>
      <c r="C133" s="13" t="s">
        <v>28</v>
      </c>
      <c r="D133" s="13" t="s">
        <v>102</v>
      </c>
      <c r="E133" s="14">
        <v>44227</v>
      </c>
      <c r="F133" s="13" t="s">
        <v>104</v>
      </c>
      <c r="G133" s="13">
        <v>10</v>
      </c>
      <c r="H133" s="15">
        <v>346</v>
      </c>
      <c r="I133" s="18">
        <f>IFERROR(IF($E133="","",MATCH(E133,'Ref table week No.'!$B:$B,-1)),"")</f>
        <v>1</v>
      </c>
    </row>
    <row r="134" spans="1:9" x14ac:dyDescent="0.35">
      <c r="A134" s="13">
        <v>1166</v>
      </c>
      <c r="B134" s="13" t="s">
        <v>36</v>
      </c>
      <c r="C134" s="13" t="s">
        <v>29</v>
      </c>
      <c r="D134" s="13" t="s">
        <v>102</v>
      </c>
      <c r="E134" s="14">
        <v>44227</v>
      </c>
      <c r="F134" s="13" t="s">
        <v>104</v>
      </c>
      <c r="G134" s="13">
        <v>7</v>
      </c>
      <c r="H134" s="15">
        <v>301</v>
      </c>
      <c r="I134" s="18">
        <f>IFERROR(IF($E134="","",MATCH(E134,'Ref table week No.'!$B:$B,-1)),"")</f>
        <v>1</v>
      </c>
    </row>
    <row r="135" spans="1:9" x14ac:dyDescent="0.35">
      <c r="A135" s="13">
        <v>1167</v>
      </c>
      <c r="B135" s="13" t="s">
        <v>37</v>
      </c>
      <c r="C135" s="13" t="s">
        <v>30</v>
      </c>
      <c r="D135" s="13" t="s">
        <v>102</v>
      </c>
      <c r="E135" s="14">
        <v>44227</v>
      </c>
      <c r="F135" s="13" t="s">
        <v>104</v>
      </c>
      <c r="G135" s="13">
        <v>8</v>
      </c>
      <c r="H135" s="15">
        <v>834</v>
      </c>
      <c r="I135" s="18">
        <f>IFERROR(IF($E135="","",MATCH(E135,'Ref table week No.'!$B:$B,-1)),"")</f>
        <v>1</v>
      </c>
    </row>
    <row r="136" spans="1:9" x14ac:dyDescent="0.35">
      <c r="A136" s="13">
        <v>1168</v>
      </c>
      <c r="B136" s="13" t="s">
        <v>38</v>
      </c>
      <c r="C136" s="13" t="s">
        <v>31</v>
      </c>
      <c r="D136" s="13" t="s">
        <v>102</v>
      </c>
      <c r="E136" s="14">
        <v>44227</v>
      </c>
      <c r="F136" s="13" t="s">
        <v>104</v>
      </c>
      <c r="G136" s="13">
        <v>4</v>
      </c>
      <c r="H136" s="15">
        <v>692</v>
      </c>
      <c r="I136" s="18">
        <f>IFERROR(IF($E136="","",MATCH(E136,'Ref table week No.'!$B:$B,-1)),"")</f>
        <v>1</v>
      </c>
    </row>
    <row r="137" spans="1:9" x14ac:dyDescent="0.35">
      <c r="A137" s="13">
        <v>1169</v>
      </c>
      <c r="B137" s="13" t="s">
        <v>39</v>
      </c>
      <c r="C137" s="13" t="s">
        <v>32</v>
      </c>
      <c r="D137" s="13" t="s">
        <v>102</v>
      </c>
      <c r="E137" s="14">
        <v>44227</v>
      </c>
      <c r="F137" s="13" t="s">
        <v>104</v>
      </c>
      <c r="G137" s="13">
        <v>5</v>
      </c>
      <c r="H137" s="15">
        <v>331</v>
      </c>
      <c r="I137" s="18">
        <f>IFERROR(IF($E137="","",MATCH(E137,'Ref table week No.'!$B:$B,-1)),"")</f>
        <v>1</v>
      </c>
    </row>
    <row r="138" spans="1:9" x14ac:dyDescent="0.35">
      <c r="A138" s="13">
        <v>1170</v>
      </c>
      <c r="B138" s="13" t="s">
        <v>40</v>
      </c>
      <c r="C138" s="13" t="s">
        <v>33</v>
      </c>
      <c r="D138" s="13" t="s">
        <v>102</v>
      </c>
      <c r="E138" s="14">
        <v>44227</v>
      </c>
      <c r="F138" s="13" t="s">
        <v>103</v>
      </c>
      <c r="G138" s="13">
        <v>9</v>
      </c>
      <c r="H138" s="15">
        <v>300</v>
      </c>
      <c r="I138" s="18">
        <f>IFERROR(IF($E138="","",MATCH(E138,'Ref table week No.'!$B:$B,-1)),"")</f>
        <v>1</v>
      </c>
    </row>
    <row r="139" spans="1:9" x14ac:dyDescent="0.35">
      <c r="A139" s="13">
        <v>1171</v>
      </c>
      <c r="B139" s="13" t="s">
        <v>15</v>
      </c>
      <c r="C139" s="13" t="s">
        <v>8</v>
      </c>
      <c r="D139" s="13" t="s">
        <v>102</v>
      </c>
      <c r="E139" s="14">
        <v>44227</v>
      </c>
      <c r="F139" s="13" t="s">
        <v>103</v>
      </c>
      <c r="G139" s="13">
        <v>8</v>
      </c>
      <c r="H139" s="15">
        <v>641</v>
      </c>
      <c r="I139" s="18">
        <f>IFERROR(IF($E139="","",MATCH(E139,'Ref table week No.'!$B:$B,-1)),"")</f>
        <v>1</v>
      </c>
    </row>
    <row r="140" spans="1:9" x14ac:dyDescent="0.35">
      <c r="A140" s="13">
        <v>1172</v>
      </c>
      <c r="B140" s="13" t="s">
        <v>16</v>
      </c>
      <c r="C140" s="13" t="s">
        <v>9</v>
      </c>
      <c r="D140" s="13" t="s">
        <v>102</v>
      </c>
      <c r="E140" s="14">
        <v>44227</v>
      </c>
      <c r="F140" s="13" t="s">
        <v>103</v>
      </c>
      <c r="G140" s="13">
        <v>8</v>
      </c>
      <c r="H140" s="15">
        <v>760</v>
      </c>
      <c r="I140" s="18">
        <f>IFERROR(IF($E140="","",MATCH(E140,'Ref table week No.'!$B:$B,-1)),"")</f>
        <v>1</v>
      </c>
    </row>
    <row r="141" spans="1:9" x14ac:dyDescent="0.35">
      <c r="A141" s="13">
        <v>1173</v>
      </c>
      <c r="B141" s="13" t="s">
        <v>17</v>
      </c>
      <c r="C141" s="13" t="s">
        <v>11</v>
      </c>
      <c r="D141" s="13" t="s">
        <v>102</v>
      </c>
      <c r="E141" s="14">
        <v>44227</v>
      </c>
      <c r="F141" s="13" t="s">
        <v>103</v>
      </c>
      <c r="G141" s="13">
        <v>8</v>
      </c>
      <c r="H141" s="15">
        <v>446</v>
      </c>
      <c r="I141" s="18">
        <f>IFERROR(IF($E141="","",MATCH(E141,'Ref table week No.'!$B:$B,-1)),"")</f>
        <v>1</v>
      </c>
    </row>
    <row r="142" spans="1:9" x14ac:dyDescent="0.35">
      <c r="A142" s="13">
        <v>1174</v>
      </c>
      <c r="B142" s="13" t="s">
        <v>18</v>
      </c>
      <c r="C142" s="13" t="s">
        <v>12</v>
      </c>
      <c r="D142" s="13" t="s">
        <v>102</v>
      </c>
      <c r="E142" s="14">
        <v>44227</v>
      </c>
      <c r="F142" s="13" t="s">
        <v>103</v>
      </c>
      <c r="G142" s="13">
        <v>9</v>
      </c>
      <c r="H142" s="15">
        <v>796</v>
      </c>
      <c r="I142" s="18">
        <f>IFERROR(IF($E142="","",MATCH(E142,'Ref table week No.'!$B:$B,-1)),"")</f>
        <v>1</v>
      </c>
    </row>
    <row r="143" spans="1:9" x14ac:dyDescent="0.35">
      <c r="A143" s="13">
        <v>1175</v>
      </c>
      <c r="B143" s="13" t="s">
        <v>19</v>
      </c>
      <c r="C143" s="13" t="s">
        <v>13</v>
      </c>
      <c r="D143" s="13" t="s">
        <v>102</v>
      </c>
      <c r="E143" s="14">
        <v>44227</v>
      </c>
      <c r="F143" s="13" t="s">
        <v>103</v>
      </c>
      <c r="G143" s="13">
        <v>10</v>
      </c>
      <c r="H143" s="15">
        <v>270</v>
      </c>
      <c r="I143" s="18">
        <f>IFERROR(IF($E143="","",MATCH(E143,'Ref table week No.'!$B:$B,-1)),"")</f>
        <v>1</v>
      </c>
    </row>
    <row r="144" spans="1:9" x14ac:dyDescent="0.35">
      <c r="A144" s="13">
        <v>1176</v>
      </c>
      <c r="B144" s="13" t="s">
        <v>20</v>
      </c>
      <c r="C144" s="13" t="s">
        <v>14</v>
      </c>
      <c r="D144" s="13" t="s">
        <v>102</v>
      </c>
      <c r="E144" s="14">
        <v>44227</v>
      </c>
      <c r="F144" s="13" t="s">
        <v>103</v>
      </c>
      <c r="G144" s="13">
        <v>5</v>
      </c>
      <c r="H144" s="15">
        <v>613</v>
      </c>
      <c r="I144" s="18">
        <f>IFERROR(IF($E144="","",MATCH(E144,'Ref table week No.'!$B:$B,-1)),"")</f>
        <v>1</v>
      </c>
    </row>
    <row r="145" spans="1:9" x14ac:dyDescent="0.35">
      <c r="A145" s="13">
        <v>1177</v>
      </c>
      <c r="B145" s="13" t="s">
        <v>34</v>
      </c>
      <c r="C145" s="13" t="s">
        <v>27</v>
      </c>
      <c r="D145" s="13" t="s">
        <v>102</v>
      </c>
      <c r="E145" s="14">
        <v>44227</v>
      </c>
      <c r="F145" s="13" t="s">
        <v>103</v>
      </c>
      <c r="G145" s="13">
        <v>9</v>
      </c>
      <c r="H145" s="15">
        <v>423</v>
      </c>
      <c r="I145" s="18">
        <f>IFERROR(IF($E145="","",MATCH(E145,'Ref table week No.'!$B:$B,-1)),"")</f>
        <v>1</v>
      </c>
    </row>
    <row r="146" spans="1:9" x14ac:dyDescent="0.35">
      <c r="A146" s="13">
        <v>1178</v>
      </c>
      <c r="B146" s="13" t="s">
        <v>35</v>
      </c>
      <c r="C146" s="13" t="s">
        <v>28</v>
      </c>
      <c r="D146" s="13" t="s">
        <v>102</v>
      </c>
      <c r="E146" s="14">
        <v>44227</v>
      </c>
      <c r="F146" s="13" t="s">
        <v>104</v>
      </c>
      <c r="G146" s="13">
        <v>5</v>
      </c>
      <c r="H146" s="15">
        <v>557</v>
      </c>
      <c r="I146" s="18">
        <f>IFERROR(IF($E146="","",MATCH(E146,'Ref table week No.'!$B:$B,-1)),"")</f>
        <v>1</v>
      </c>
    </row>
    <row r="147" spans="1:9" x14ac:dyDescent="0.35">
      <c r="A147" s="13">
        <v>1179</v>
      </c>
      <c r="B147" s="13" t="s">
        <v>36</v>
      </c>
      <c r="C147" s="13" t="s">
        <v>29</v>
      </c>
      <c r="D147" s="13" t="s">
        <v>102</v>
      </c>
      <c r="E147" s="14">
        <v>44227</v>
      </c>
      <c r="F147" s="13" t="s">
        <v>104</v>
      </c>
      <c r="G147" s="13">
        <v>5</v>
      </c>
      <c r="H147" s="15">
        <v>703</v>
      </c>
      <c r="I147" s="18">
        <f>IFERROR(IF($E147="","",MATCH(E147,'Ref table week No.'!$B:$B,-1)),"")</f>
        <v>1</v>
      </c>
    </row>
    <row r="148" spans="1:9" x14ac:dyDescent="0.35">
      <c r="A148" s="13">
        <v>1180</v>
      </c>
      <c r="B148" s="13" t="s">
        <v>37</v>
      </c>
      <c r="C148" s="13" t="s">
        <v>30</v>
      </c>
      <c r="D148" s="13" t="s">
        <v>102</v>
      </c>
      <c r="E148" s="14">
        <v>44227</v>
      </c>
      <c r="F148" s="13" t="s">
        <v>104</v>
      </c>
      <c r="G148" s="13">
        <v>6</v>
      </c>
      <c r="H148" s="15">
        <v>351</v>
      </c>
      <c r="I148" s="18">
        <f>IFERROR(IF($E148="","",MATCH(E148,'Ref table week No.'!$B:$B,-1)),"")</f>
        <v>1</v>
      </c>
    </row>
    <row r="149" spans="1:9" x14ac:dyDescent="0.35">
      <c r="A149" s="13">
        <v>1181</v>
      </c>
      <c r="B149" s="13" t="s">
        <v>38</v>
      </c>
      <c r="C149" s="13" t="s">
        <v>31</v>
      </c>
      <c r="D149" s="13" t="s">
        <v>102</v>
      </c>
      <c r="E149" s="14">
        <v>44227</v>
      </c>
      <c r="F149" s="13" t="s">
        <v>105</v>
      </c>
      <c r="G149" s="13">
        <v>5</v>
      </c>
      <c r="H149" s="15">
        <v>844</v>
      </c>
      <c r="I149" s="18">
        <f>IFERROR(IF($E149="","",MATCH(E149,'Ref table week No.'!$B:$B,-1)),"")</f>
        <v>1</v>
      </c>
    </row>
    <row r="150" spans="1:9" x14ac:dyDescent="0.35">
      <c r="A150" s="13">
        <v>1182</v>
      </c>
      <c r="B150" s="13" t="s">
        <v>39</v>
      </c>
      <c r="C150" s="13" t="s">
        <v>32</v>
      </c>
      <c r="D150" s="13" t="s">
        <v>102</v>
      </c>
      <c r="E150" s="14">
        <v>44227</v>
      </c>
      <c r="F150" s="13" t="s">
        <v>105</v>
      </c>
      <c r="G150" s="13">
        <v>9</v>
      </c>
      <c r="H150" s="15">
        <v>565</v>
      </c>
      <c r="I150" s="18">
        <f>IFERROR(IF($E150="","",MATCH(E150,'Ref table week No.'!$B:$B,-1)),"")</f>
        <v>1</v>
      </c>
    </row>
    <row r="151" spans="1:9" x14ac:dyDescent="0.35">
      <c r="A151" s="13">
        <v>1183</v>
      </c>
      <c r="B151" s="13" t="s">
        <v>87</v>
      </c>
      <c r="C151" s="13" t="s">
        <v>67</v>
      </c>
      <c r="D151" s="13" t="s">
        <v>102</v>
      </c>
      <c r="E151" s="14">
        <v>44227</v>
      </c>
      <c r="F151" s="13" t="s">
        <v>103</v>
      </c>
      <c r="G151" s="13">
        <v>46</v>
      </c>
      <c r="H151" s="15">
        <v>563</v>
      </c>
      <c r="I151" s="18">
        <f>IFERROR(IF($E151="","",MATCH(E151,'Ref table week No.'!$B:$B,-1)),"")</f>
        <v>1</v>
      </c>
    </row>
    <row r="152" spans="1:9" x14ac:dyDescent="0.35">
      <c r="A152" s="13">
        <v>1184</v>
      </c>
      <c r="B152" s="13" t="s">
        <v>88</v>
      </c>
      <c r="C152" s="13" t="s">
        <v>68</v>
      </c>
      <c r="D152" s="13" t="s">
        <v>102</v>
      </c>
      <c r="E152" s="14">
        <v>44227</v>
      </c>
      <c r="F152" s="13" t="s">
        <v>103</v>
      </c>
      <c r="G152" s="13">
        <v>50</v>
      </c>
      <c r="H152" s="15">
        <v>388</v>
      </c>
      <c r="I152" s="18">
        <f>IFERROR(IF($E152="","",MATCH(E152,'Ref table week No.'!$B:$B,-1)),"")</f>
        <v>1</v>
      </c>
    </row>
    <row r="153" spans="1:9" x14ac:dyDescent="0.35">
      <c r="A153" s="13">
        <v>1185</v>
      </c>
      <c r="B153" s="13" t="s">
        <v>89</v>
      </c>
      <c r="C153" s="13" t="s">
        <v>69</v>
      </c>
      <c r="D153" s="13" t="s">
        <v>102</v>
      </c>
      <c r="E153" s="14">
        <v>44227</v>
      </c>
      <c r="F153" s="13" t="s">
        <v>103</v>
      </c>
      <c r="G153" s="13">
        <v>21</v>
      </c>
      <c r="H153" s="15">
        <v>332</v>
      </c>
      <c r="I153" s="18">
        <f>IFERROR(IF($E153="","",MATCH(E153,'Ref table week No.'!$B:$B,-1)),"")</f>
        <v>1</v>
      </c>
    </row>
    <row r="154" spans="1:9" x14ac:dyDescent="0.35">
      <c r="A154" s="13">
        <v>1186</v>
      </c>
      <c r="B154" s="13" t="s">
        <v>90</v>
      </c>
      <c r="C154" s="13" t="s">
        <v>70</v>
      </c>
      <c r="D154" s="13" t="s">
        <v>102</v>
      </c>
      <c r="E154" s="14">
        <v>44227</v>
      </c>
      <c r="F154" s="13" t="s">
        <v>103</v>
      </c>
      <c r="G154" s="13">
        <v>38</v>
      </c>
      <c r="H154" s="15">
        <v>435</v>
      </c>
      <c r="I154" s="18">
        <f>IFERROR(IF($E154="","",MATCH(E154,'Ref table week No.'!$B:$B,-1)),"")</f>
        <v>1</v>
      </c>
    </row>
    <row r="155" spans="1:9" x14ac:dyDescent="0.35">
      <c r="A155" s="13">
        <v>1187</v>
      </c>
      <c r="B155" s="13" t="s">
        <v>91</v>
      </c>
      <c r="C155" s="13" t="s">
        <v>71</v>
      </c>
      <c r="D155" s="13" t="s">
        <v>102</v>
      </c>
      <c r="E155" s="14">
        <v>44227</v>
      </c>
      <c r="F155" s="13" t="s">
        <v>103</v>
      </c>
      <c r="G155" s="13">
        <v>19</v>
      </c>
      <c r="H155" s="15">
        <v>625</v>
      </c>
      <c r="I155" s="18">
        <f>IFERROR(IF($E155="","",MATCH(E155,'Ref table week No.'!$B:$B,-1)),"")</f>
        <v>1</v>
      </c>
    </row>
    <row r="156" spans="1:9" x14ac:dyDescent="0.35">
      <c r="A156" s="13">
        <v>1188</v>
      </c>
      <c r="B156" s="13" t="s">
        <v>92</v>
      </c>
      <c r="C156" s="13" t="s">
        <v>72</v>
      </c>
      <c r="D156" s="13" t="s">
        <v>102</v>
      </c>
      <c r="E156" s="14">
        <v>44227</v>
      </c>
      <c r="F156" s="13" t="s">
        <v>103</v>
      </c>
      <c r="G156" s="13">
        <v>39</v>
      </c>
      <c r="H156" s="15">
        <v>399</v>
      </c>
      <c r="I156" s="18">
        <f>IFERROR(IF($E156="","",MATCH(E156,'Ref table week No.'!$B:$B,-1)),"")</f>
        <v>1</v>
      </c>
    </row>
    <row r="157" spans="1:9" x14ac:dyDescent="0.35">
      <c r="A157" s="13">
        <v>1189</v>
      </c>
      <c r="B157" s="13" t="s">
        <v>93</v>
      </c>
      <c r="C157" s="13" t="s">
        <v>73</v>
      </c>
      <c r="D157" s="13" t="s">
        <v>102</v>
      </c>
      <c r="E157" s="14">
        <v>44227</v>
      </c>
      <c r="F157" s="13" t="s">
        <v>103</v>
      </c>
      <c r="G157" s="13">
        <v>9</v>
      </c>
      <c r="H157" s="15">
        <v>644</v>
      </c>
      <c r="I157" s="18">
        <f>IFERROR(IF($E157="","",MATCH(E157,'Ref table week No.'!$B:$B,-1)),"")</f>
        <v>1</v>
      </c>
    </row>
    <row r="158" spans="1:9" x14ac:dyDescent="0.35">
      <c r="A158" s="13">
        <v>1190</v>
      </c>
      <c r="B158" s="13" t="s">
        <v>94</v>
      </c>
      <c r="C158" s="13" t="s">
        <v>74</v>
      </c>
      <c r="D158" s="13" t="s">
        <v>102</v>
      </c>
      <c r="E158" s="14">
        <v>44227</v>
      </c>
      <c r="F158" s="13" t="s">
        <v>103</v>
      </c>
      <c r="G158" s="13">
        <v>18</v>
      </c>
      <c r="H158" s="15">
        <v>683</v>
      </c>
      <c r="I158" s="18">
        <f>IFERROR(IF($E158="","",MATCH(E158,'Ref table week No.'!$B:$B,-1)),"")</f>
        <v>1</v>
      </c>
    </row>
    <row r="159" spans="1:9" x14ac:dyDescent="0.35">
      <c r="A159" s="13">
        <v>1191</v>
      </c>
      <c r="B159" s="13" t="s">
        <v>95</v>
      </c>
      <c r="C159" s="13" t="s">
        <v>75</v>
      </c>
      <c r="D159" s="13" t="s">
        <v>102</v>
      </c>
      <c r="E159" s="14">
        <v>44227</v>
      </c>
      <c r="F159" s="13" t="s">
        <v>104</v>
      </c>
      <c r="G159" s="13">
        <v>8</v>
      </c>
      <c r="H159" s="15">
        <v>390</v>
      </c>
      <c r="I159" s="18">
        <f>IFERROR(IF($E159="","",MATCH(E159,'Ref table week No.'!$B:$B,-1)),"")</f>
        <v>1</v>
      </c>
    </row>
    <row r="160" spans="1:9" x14ac:dyDescent="0.35">
      <c r="A160" s="13">
        <v>1192</v>
      </c>
      <c r="B160" s="13" t="s">
        <v>96</v>
      </c>
      <c r="C160" s="13" t="s">
        <v>76</v>
      </c>
      <c r="D160" s="13" t="s">
        <v>102</v>
      </c>
      <c r="E160" s="14">
        <v>44227</v>
      </c>
      <c r="F160" s="13" t="s">
        <v>104</v>
      </c>
      <c r="G160" s="13">
        <v>10</v>
      </c>
      <c r="H160" s="15">
        <v>303</v>
      </c>
      <c r="I160" s="18">
        <f>IFERROR(IF($E160="","",MATCH(E160,'Ref table week No.'!$B:$B,-1)),"")</f>
        <v>1</v>
      </c>
    </row>
    <row r="161" spans="1:9" x14ac:dyDescent="0.35">
      <c r="A161" s="13">
        <v>1193</v>
      </c>
      <c r="B161" s="13" t="s">
        <v>97</v>
      </c>
      <c r="C161" s="13" t="s">
        <v>77</v>
      </c>
      <c r="D161" s="13" t="s">
        <v>102</v>
      </c>
      <c r="E161" s="14">
        <v>44227</v>
      </c>
      <c r="F161" s="13" t="s">
        <v>104</v>
      </c>
      <c r="G161" s="13">
        <v>15</v>
      </c>
      <c r="H161" s="15">
        <v>573</v>
      </c>
      <c r="I161" s="18">
        <f>IFERROR(IF($E161="","",MATCH(E161,'Ref table week No.'!$B:$B,-1)),"")</f>
        <v>1</v>
      </c>
    </row>
    <row r="162" spans="1:9" x14ac:dyDescent="0.35">
      <c r="A162" s="13">
        <v>1194</v>
      </c>
      <c r="B162" s="13" t="s">
        <v>98</v>
      </c>
      <c r="C162" s="13" t="s">
        <v>78</v>
      </c>
      <c r="D162" s="13" t="s">
        <v>102</v>
      </c>
      <c r="E162" s="14">
        <v>44227</v>
      </c>
      <c r="F162" s="13" t="s">
        <v>105</v>
      </c>
      <c r="G162" s="13">
        <v>31</v>
      </c>
      <c r="H162" s="15">
        <v>631</v>
      </c>
      <c r="I162" s="18">
        <f>IFERROR(IF($E162="","",MATCH(E162,'Ref table week No.'!$B:$B,-1)),"")</f>
        <v>1</v>
      </c>
    </row>
    <row r="163" spans="1:9" x14ac:dyDescent="0.35">
      <c r="A163" s="13">
        <v>1195</v>
      </c>
      <c r="B163" s="13" t="s">
        <v>99</v>
      </c>
      <c r="C163" s="13" t="s">
        <v>79</v>
      </c>
      <c r="D163" s="13" t="s">
        <v>102</v>
      </c>
      <c r="E163" s="14">
        <v>44227</v>
      </c>
      <c r="F163" s="13" t="s">
        <v>105</v>
      </c>
      <c r="G163" s="13">
        <v>9</v>
      </c>
      <c r="H163" s="15">
        <v>301</v>
      </c>
      <c r="I163" s="18">
        <f>IFERROR(IF($E163="","",MATCH(E163,'Ref table week No.'!$B:$B,-1)),"")</f>
        <v>1</v>
      </c>
    </row>
    <row r="164" spans="1:9" x14ac:dyDescent="0.35">
      <c r="A164" s="13">
        <v>1196</v>
      </c>
      <c r="B164" s="13" t="s">
        <v>100</v>
      </c>
      <c r="C164" s="13" t="s">
        <v>80</v>
      </c>
      <c r="D164" s="13" t="s">
        <v>102</v>
      </c>
      <c r="E164" s="14">
        <v>44227</v>
      </c>
      <c r="F164" s="13" t="s">
        <v>105</v>
      </c>
      <c r="G164" s="13">
        <v>47</v>
      </c>
      <c r="H164" s="15">
        <v>462</v>
      </c>
      <c r="I164" s="18">
        <f>IFERROR(IF($E164="","",MATCH(E164,'Ref table week No.'!$B:$B,-1)),"")</f>
        <v>1</v>
      </c>
    </row>
    <row r="165" spans="1:9" x14ac:dyDescent="0.35">
      <c r="A165" s="13">
        <v>1197</v>
      </c>
      <c r="B165" s="13" t="s">
        <v>101</v>
      </c>
      <c r="C165" s="13" t="s">
        <v>81</v>
      </c>
      <c r="D165" s="13" t="s">
        <v>102</v>
      </c>
      <c r="E165" s="14">
        <v>44227</v>
      </c>
      <c r="F165" s="13" t="s">
        <v>105</v>
      </c>
      <c r="G165" s="13">
        <v>24</v>
      </c>
      <c r="H165" s="15">
        <v>473</v>
      </c>
      <c r="I165" s="18">
        <f>IFERROR(IF($E165="","",MATCH(E165,'Ref table week No.'!$B:$B,-1)),"")</f>
        <v>1</v>
      </c>
    </row>
    <row r="166" spans="1:9" x14ac:dyDescent="0.35">
      <c r="I166" s="18" t="str">
        <f>IFERROR(IF($E166="","",MATCH(E166,'Ref table week No.'!$B:$B,-1)),"")</f>
        <v/>
      </c>
    </row>
    <row r="167" spans="1:9" x14ac:dyDescent="0.35">
      <c r="I167" s="18" t="str">
        <f>IFERROR(IF($E167="","",MATCH(E167,'Ref table week No.'!$B:$B,-1)),"")</f>
        <v/>
      </c>
    </row>
    <row r="168" spans="1:9" x14ac:dyDescent="0.35">
      <c r="I168" s="18" t="str">
        <f>IFERROR(IF($E168="","",MATCH(E168,'Ref table week No.'!$B:$B,-1)),"")</f>
        <v/>
      </c>
    </row>
    <row r="169" spans="1:9" x14ac:dyDescent="0.35">
      <c r="I169" s="18" t="str">
        <f>IFERROR(IF($E169="","",MATCH(E169,'Ref table week No.'!$B:$B,-1)),"")</f>
        <v/>
      </c>
    </row>
    <row r="170" spans="1:9" x14ac:dyDescent="0.35">
      <c r="I170" s="18" t="str">
        <f>IFERROR(IF($E170="","",MATCH(E170,'Ref table week No.'!$B:$B,-1)),"")</f>
        <v/>
      </c>
    </row>
    <row r="171" spans="1:9" x14ac:dyDescent="0.35">
      <c r="I171" s="18" t="str">
        <f>IFERROR(IF($E171="","",MATCH(E171,'Ref table week No.'!$B:$B,-1)),"")</f>
        <v/>
      </c>
    </row>
    <row r="172" spans="1:9" x14ac:dyDescent="0.35">
      <c r="I172" s="18" t="str">
        <f>IFERROR(IF($E172="","",MATCH(E172,'Ref table week No.'!$B:$B,-1)),"")</f>
        <v/>
      </c>
    </row>
    <row r="173" spans="1:9" x14ac:dyDescent="0.35">
      <c r="I173" s="18" t="str">
        <f>IFERROR(IF($E173="","",MATCH(E173,'Ref table week No.'!$B:$B,-1)),"")</f>
        <v/>
      </c>
    </row>
    <row r="174" spans="1:9" x14ac:dyDescent="0.35">
      <c r="I174" s="18" t="str">
        <f>IFERROR(IF($E174="","",MATCH(E174,'Ref table week No.'!$B:$B,-1)),"")</f>
        <v/>
      </c>
    </row>
    <row r="175" spans="1:9" x14ac:dyDescent="0.35">
      <c r="I175" s="18" t="str">
        <f>IFERROR(IF($E175="","",MATCH(E175,'Ref table week No.'!$B:$B,-1)),"")</f>
        <v/>
      </c>
    </row>
    <row r="176" spans="1:9" x14ac:dyDescent="0.35">
      <c r="I176" s="18" t="str">
        <f>IFERROR(IF($E176="","",MATCH(E176,'Ref table week No.'!$B:$B,-1)),"")</f>
        <v/>
      </c>
    </row>
    <row r="177" spans="2:9" x14ac:dyDescent="0.35">
      <c r="I177" s="18" t="str">
        <f>IFERROR(IF($E177="","",MATCH(E177,'Ref table week No.'!$B:$B,-1)),"")</f>
        <v/>
      </c>
    </row>
    <row r="178" spans="2:9" x14ac:dyDescent="0.35">
      <c r="I178" s="18" t="str">
        <f>IFERROR(IF($E178="","",MATCH(E178,'Ref table week No.'!$B:$B,-1)),"")</f>
        <v/>
      </c>
    </row>
    <row r="179" spans="2:9" x14ac:dyDescent="0.35">
      <c r="I179" s="18" t="str">
        <f>IFERROR(IF($E179="","",MATCH(E179,'Ref table week No.'!$B:$B,-1)),"")</f>
        <v/>
      </c>
    </row>
    <row r="180" spans="2:9" x14ac:dyDescent="0.35">
      <c r="I180" s="18" t="str">
        <f>IFERROR(IF($E180="","",MATCH(E180,'Ref table week No.'!$B:$B,-1)),"")</f>
        <v/>
      </c>
    </row>
    <row r="181" spans="2:9" x14ac:dyDescent="0.35">
      <c r="I181" s="18" t="str">
        <f>IFERROR(IF($E181="","",MATCH(E181,'Ref table week No.'!$B:$B,-1)),"")</f>
        <v/>
      </c>
    </row>
    <row r="182" spans="2:9" x14ac:dyDescent="0.35">
      <c r="I182" s="18" t="str">
        <f>IFERROR(IF($E182="","",MATCH(E182,'Ref table week No.'!$B:$B,-1)),"")</f>
        <v/>
      </c>
    </row>
    <row r="183" spans="2:9" x14ac:dyDescent="0.35">
      <c r="I183" s="18" t="str">
        <f>IFERROR(IF($E183="","",MATCH(E183,'Ref table week No.'!$B:$B,-1)),"")</f>
        <v/>
      </c>
    </row>
    <row r="184" spans="2:9" x14ac:dyDescent="0.35">
      <c r="I184" s="18" t="str">
        <f>IFERROR(IF($E184="","",MATCH(E184,'Ref table week No.'!$B:$B,-1)),"")</f>
        <v/>
      </c>
    </row>
    <row r="185" spans="2:9" x14ac:dyDescent="0.35">
      <c r="I185" s="18" t="str">
        <f>IFERROR(IF($E185="","",MATCH(E185,'Ref table week No.'!$B:$B,-1)),"")</f>
        <v/>
      </c>
    </row>
    <row r="186" spans="2:9" x14ac:dyDescent="0.35">
      <c r="I186" s="18" t="str">
        <f>IFERROR(IF($E186="","",MATCH(E186,'Ref table week No.'!$B:$B,-1)),"")</f>
        <v/>
      </c>
    </row>
    <row r="187" spans="2:9" x14ac:dyDescent="0.35">
      <c r="B187" s="16"/>
      <c r="D187" s="13" t="s">
        <v>82</v>
      </c>
      <c r="I187" s="18" t="str">
        <f>IFERROR(IF($E187="","",MATCH(E187,'Ref table week No.'!$B:$B,-1)),"")</f>
        <v/>
      </c>
    </row>
    <row r="188" spans="2:9" x14ac:dyDescent="0.35">
      <c r="B188" s="16"/>
      <c r="D188" s="13" t="s">
        <v>82</v>
      </c>
      <c r="I188" s="18" t="str">
        <f>IFERROR(IF($E188="","",MATCH(E188,'Ref table week No.'!$B:$B,-1)),"")</f>
        <v/>
      </c>
    </row>
    <row r="189" spans="2:9" x14ac:dyDescent="0.35">
      <c r="B189" s="16"/>
      <c r="D189" s="13" t="s">
        <v>82</v>
      </c>
      <c r="I189" s="18" t="str">
        <f>IFERROR(IF($E189="","",MATCH(E189,'Ref table week No.'!$B:$B,-1)),"")</f>
        <v/>
      </c>
    </row>
    <row r="190" spans="2:9" x14ac:dyDescent="0.35">
      <c r="B190" s="16"/>
      <c r="D190" s="13" t="s">
        <v>82</v>
      </c>
      <c r="I190" s="18" t="str">
        <f>IFERROR(IF($E190="","",MATCH(E190,'Ref table week No.'!$B:$B,-1)),"")</f>
        <v/>
      </c>
    </row>
    <row r="191" spans="2:9" x14ac:dyDescent="0.35">
      <c r="B191" s="16"/>
      <c r="D191" s="13" t="s">
        <v>82</v>
      </c>
      <c r="I191" s="18" t="str">
        <f>IFERROR(IF($E191="","",MATCH(E191,'Ref table week No.'!$B:$B,-1)),"")</f>
        <v/>
      </c>
    </row>
    <row r="192" spans="2:9" x14ac:dyDescent="0.35">
      <c r="B192" s="16"/>
      <c r="D192" s="13" t="s">
        <v>82</v>
      </c>
      <c r="I192" s="18" t="str">
        <f>IFERROR(IF($E192="","",MATCH(E192,'Ref table week No.'!$B:$B,-1)),"")</f>
        <v/>
      </c>
    </row>
    <row r="193" spans="2:9" x14ac:dyDescent="0.35">
      <c r="B193" s="16"/>
      <c r="D193" s="13" t="s">
        <v>82</v>
      </c>
      <c r="I193" s="18" t="str">
        <f>IFERROR(IF($E193="","",MATCH(E193,'Ref table week No.'!$B:$B,-1)),"")</f>
        <v/>
      </c>
    </row>
    <row r="194" spans="2:9" x14ac:dyDescent="0.35">
      <c r="B194" s="16"/>
      <c r="D194" s="13" t="s">
        <v>82</v>
      </c>
      <c r="I194" s="18" t="str">
        <f>IFERROR(IF($E194="","",MATCH(E194,'Ref table week No.'!$B:$B,-1)),"")</f>
        <v/>
      </c>
    </row>
    <row r="195" spans="2:9" x14ac:dyDescent="0.35">
      <c r="B195" s="16"/>
      <c r="D195" s="13" t="s">
        <v>82</v>
      </c>
      <c r="I195" s="18" t="str">
        <f>IFERROR(IF($E195="","",MATCH(E195,'Ref table week No.'!$B:$B,-1)),"")</f>
        <v/>
      </c>
    </row>
    <row r="196" spans="2:9" x14ac:dyDescent="0.35">
      <c r="B196" s="16"/>
      <c r="D196" s="13" t="s">
        <v>82</v>
      </c>
      <c r="I196" s="18" t="str">
        <f>IFERROR(IF($E196="","",MATCH(E196,'Ref table week No.'!$B:$B,-1)),"")</f>
        <v/>
      </c>
    </row>
    <row r="197" spans="2:9" x14ac:dyDescent="0.35">
      <c r="B197" s="16"/>
      <c r="D197" s="13" t="s">
        <v>82</v>
      </c>
      <c r="I197" s="18" t="str">
        <f>IFERROR(IF($E197="","",MATCH(E197,'Ref table week No.'!$B:$B,-1)),"")</f>
        <v/>
      </c>
    </row>
    <row r="198" spans="2:9" x14ac:dyDescent="0.35">
      <c r="B198" s="16"/>
      <c r="D198" s="13" t="s">
        <v>82</v>
      </c>
      <c r="I198" s="18" t="str">
        <f>IFERROR(IF($E198="","",MATCH(E198,'Ref table week No.'!$B:$B,-1)),"")</f>
        <v/>
      </c>
    </row>
    <row r="199" spans="2:9" x14ac:dyDescent="0.35">
      <c r="B199" s="16"/>
      <c r="D199" s="13" t="s">
        <v>82</v>
      </c>
      <c r="I199" s="18" t="str">
        <f>IFERROR(IF($E199="","",MATCH(E199,'Ref table week No.'!$B:$B,-1)),"")</f>
        <v/>
      </c>
    </row>
    <row r="200" spans="2:9" x14ac:dyDescent="0.35">
      <c r="B200" s="16"/>
      <c r="D200" s="13" t="s">
        <v>82</v>
      </c>
      <c r="I200" s="18" t="str">
        <f>IFERROR(IF($E200="","",MATCH(E200,'Ref table week No.'!$B:$B,-1)),"")</f>
        <v/>
      </c>
    </row>
    <row r="201" spans="2:9" x14ac:dyDescent="0.35">
      <c r="B201" s="16"/>
      <c r="D201" s="13" t="s">
        <v>82</v>
      </c>
      <c r="I201" s="18" t="str">
        <f>IFERROR(IF($E201="","",MATCH(E201,'Ref table week No.'!$B:$B,-1)),"")</f>
        <v/>
      </c>
    </row>
    <row r="202" spans="2:9" x14ac:dyDescent="0.35">
      <c r="B202" s="16"/>
      <c r="D202" s="13" t="s">
        <v>82</v>
      </c>
      <c r="I202" s="18" t="str">
        <f>IFERROR(IF($E202="","",MATCH(E202,'Ref table week No.'!$B:$B,-1)),"")</f>
        <v/>
      </c>
    </row>
    <row r="203" spans="2:9" x14ac:dyDescent="0.35">
      <c r="B203" s="16"/>
      <c r="D203" s="13" t="s">
        <v>82</v>
      </c>
      <c r="I203" s="18" t="str">
        <f>IFERROR(IF($E203="","",MATCH(E203,'Ref table week No.'!$B:$B,-1)),"")</f>
        <v/>
      </c>
    </row>
    <row r="204" spans="2:9" x14ac:dyDescent="0.35">
      <c r="B204" s="16"/>
      <c r="D204" s="13" t="s">
        <v>82</v>
      </c>
      <c r="I204" s="18" t="str">
        <f>IFERROR(IF($E204="","",MATCH(E204,'Ref table week No.'!$B:$B,-1)),"")</f>
        <v/>
      </c>
    </row>
    <row r="205" spans="2:9" x14ac:dyDescent="0.35">
      <c r="B205" s="16"/>
      <c r="D205" s="13" t="s">
        <v>82</v>
      </c>
      <c r="I205" s="18" t="str">
        <f>IFERROR(IF($E205="","",MATCH(E205,'Ref table week No.'!$B:$B,-1)),"")</f>
        <v/>
      </c>
    </row>
    <row r="206" spans="2:9" x14ac:dyDescent="0.35">
      <c r="B206" s="16"/>
      <c r="D206" s="13" t="s">
        <v>82</v>
      </c>
      <c r="I206" s="18" t="str">
        <f>IFERROR(IF($E206="","",MATCH(E206,'Ref table week No.'!$B:$B,-1)),"")</f>
        <v/>
      </c>
    </row>
    <row r="207" spans="2:9" x14ac:dyDescent="0.35">
      <c r="B207" s="16"/>
      <c r="D207" s="13" t="s">
        <v>82</v>
      </c>
      <c r="I207" s="18" t="str">
        <f>IFERROR(IF($E207="","",MATCH(E207,'Ref table week No.'!$B:$B,-1)),"")</f>
        <v/>
      </c>
    </row>
    <row r="208" spans="2:9" x14ac:dyDescent="0.35">
      <c r="B208" s="16"/>
      <c r="D208" s="13" t="s">
        <v>82</v>
      </c>
      <c r="I208" s="18" t="str">
        <f>IFERROR(IF($E208="","",MATCH(E208,'Ref table week No.'!$B:$B,-1)),"")</f>
        <v/>
      </c>
    </row>
    <row r="209" spans="2:9" x14ac:dyDescent="0.35">
      <c r="B209" s="16"/>
      <c r="D209" s="13" t="s">
        <v>82</v>
      </c>
      <c r="I209" s="18" t="str">
        <f>IFERROR(IF($E209="","",MATCH(E209,'Ref table week No.'!$B:$B,-1)),"")</f>
        <v/>
      </c>
    </row>
    <row r="210" spans="2:9" x14ac:dyDescent="0.35">
      <c r="B210" s="16"/>
      <c r="D210" s="13" t="s">
        <v>82</v>
      </c>
      <c r="I210" s="18" t="str">
        <f>IFERROR(IF($E210="","",MATCH(E210,'Ref table week No.'!$B:$B,-1)),"")</f>
        <v/>
      </c>
    </row>
    <row r="211" spans="2:9" x14ac:dyDescent="0.35">
      <c r="B211" s="16"/>
      <c r="D211" s="13" t="s">
        <v>82</v>
      </c>
      <c r="I211" s="18" t="str">
        <f>IFERROR(IF($E211="","",MATCH(E211,'Ref table week No.'!$B:$B,-1)),"")</f>
        <v/>
      </c>
    </row>
    <row r="212" spans="2:9" x14ac:dyDescent="0.35">
      <c r="B212" s="16"/>
      <c r="D212" s="13" t="s">
        <v>82</v>
      </c>
      <c r="I212" s="18" t="str">
        <f>IFERROR(IF($E212="","",MATCH(E212,'Ref table week No.'!$B:$B,-1)),"")</f>
        <v/>
      </c>
    </row>
    <row r="213" spans="2:9" x14ac:dyDescent="0.35">
      <c r="B213" s="16"/>
      <c r="D213" s="13" t="s">
        <v>82</v>
      </c>
      <c r="I213" s="18" t="str">
        <f>IFERROR(IF($E213="","",MATCH(E213,'Ref table week No.'!$B:$B,-1)),"")</f>
        <v/>
      </c>
    </row>
    <row r="214" spans="2:9" x14ac:dyDescent="0.35">
      <c r="B214" s="16"/>
      <c r="D214" s="13" t="s">
        <v>82</v>
      </c>
      <c r="I214" s="18" t="str">
        <f>IFERROR(IF($E214="","",MATCH(E214,'Ref table week No.'!$B:$B,-1)),"")</f>
        <v/>
      </c>
    </row>
    <row r="215" spans="2:9" x14ac:dyDescent="0.35">
      <c r="B215" s="16"/>
      <c r="D215" s="13" t="s">
        <v>82</v>
      </c>
      <c r="I215" s="18" t="str">
        <f>IFERROR(IF($E215="","",MATCH(E215,'Ref table week No.'!$B:$B,-1)),"")</f>
        <v/>
      </c>
    </row>
    <row r="216" spans="2:9" x14ac:dyDescent="0.35">
      <c r="B216" s="16"/>
      <c r="D216" s="13" t="s">
        <v>82</v>
      </c>
      <c r="I216" s="18" t="str">
        <f>IFERROR(IF($E216="","",MATCH(E216,'Ref table week No.'!$B:$B,-1)),"")</f>
        <v/>
      </c>
    </row>
    <row r="217" spans="2:9" x14ac:dyDescent="0.35">
      <c r="B217" s="16"/>
      <c r="D217" s="13" t="s">
        <v>82</v>
      </c>
      <c r="I217" s="18" t="str">
        <f>IFERROR(IF($E217="","",MATCH(E217,'Ref table week No.'!$B:$B,-1)),"")</f>
        <v/>
      </c>
    </row>
    <row r="218" spans="2:9" x14ac:dyDescent="0.35">
      <c r="B218" s="16"/>
      <c r="D218" s="13" t="s">
        <v>82</v>
      </c>
      <c r="I218" s="18" t="str">
        <f>IFERROR(IF($E218="","",MATCH(E218,'Ref table week No.'!$B:$B,-1)),"")</f>
        <v/>
      </c>
    </row>
    <row r="219" spans="2:9" x14ac:dyDescent="0.35">
      <c r="B219" s="16"/>
      <c r="D219" s="13" t="s">
        <v>82</v>
      </c>
      <c r="I219" s="18" t="str">
        <f>IFERROR(IF($E219="","",MATCH(E219,'Ref table week No.'!$B:$B,-1)),"")</f>
        <v/>
      </c>
    </row>
    <row r="220" spans="2:9" x14ac:dyDescent="0.35">
      <c r="B220" s="16"/>
      <c r="D220" s="13" t="s">
        <v>82</v>
      </c>
      <c r="I220" s="18" t="str">
        <f>IFERROR(IF($E220="","",MATCH(E220,'Ref table week No.'!$B:$B,-1)),"")</f>
        <v/>
      </c>
    </row>
    <row r="221" spans="2:9" x14ac:dyDescent="0.35">
      <c r="B221" s="16"/>
      <c r="D221" s="13" t="s">
        <v>82</v>
      </c>
      <c r="I221" s="18" t="str">
        <f>IFERROR(IF($E221="","",MATCH(E221,'Ref table week No.'!$B:$B,-1)),"")</f>
        <v/>
      </c>
    </row>
    <row r="222" spans="2:9" x14ac:dyDescent="0.35">
      <c r="B222" s="16"/>
      <c r="D222" s="13" t="s">
        <v>82</v>
      </c>
      <c r="I222" s="18" t="str">
        <f>IFERROR(IF($E222="","",MATCH(E222,'Ref table week No.'!$B:$B,-1)),"")</f>
        <v/>
      </c>
    </row>
    <row r="223" spans="2:9" x14ac:dyDescent="0.35">
      <c r="B223" s="16"/>
      <c r="D223" s="13" t="s">
        <v>82</v>
      </c>
      <c r="I223" s="18" t="str">
        <f>IFERROR(IF($E223="","",MATCH(E223,'Ref table week No.'!$B:$B,-1)),"")</f>
        <v/>
      </c>
    </row>
    <row r="224" spans="2:9" x14ac:dyDescent="0.35">
      <c r="B224" s="16"/>
      <c r="D224" s="13" t="s">
        <v>82</v>
      </c>
      <c r="I224" s="18" t="str">
        <f>IFERROR(IF($E224="","",MATCH(E224,'Ref table week No.'!$B:$B,-1)),"")</f>
        <v/>
      </c>
    </row>
    <row r="225" spans="2:9" x14ac:dyDescent="0.35">
      <c r="B225" s="16"/>
      <c r="D225" s="13" t="s">
        <v>82</v>
      </c>
      <c r="I225" s="18" t="str">
        <f>IFERROR(IF($E225="","",MATCH(E225,'Ref table week No.'!$B:$B,-1)),"")</f>
        <v/>
      </c>
    </row>
    <row r="226" spans="2:9" x14ac:dyDescent="0.35">
      <c r="B226" s="16"/>
      <c r="D226" s="13" t="s">
        <v>82</v>
      </c>
      <c r="I226" s="18" t="str">
        <f>IFERROR(IF($E226="","",MATCH(E226,'Ref table week No.'!$B:$B,-1)),"")</f>
        <v/>
      </c>
    </row>
    <row r="227" spans="2:9" x14ac:dyDescent="0.35">
      <c r="B227" s="16"/>
      <c r="D227" s="13" t="s">
        <v>82</v>
      </c>
      <c r="I227" s="18" t="str">
        <f>IFERROR(IF($E227="","",MATCH(E227,'Ref table week No.'!$B:$B,-1)),"")</f>
        <v/>
      </c>
    </row>
    <row r="228" spans="2:9" x14ac:dyDescent="0.35">
      <c r="B228" s="16"/>
      <c r="D228" s="13" t="s">
        <v>82</v>
      </c>
      <c r="I228" s="18" t="str">
        <f>IFERROR(IF($E228="","",MATCH(E228,'Ref table week No.'!$B:$B,-1)),"")</f>
        <v/>
      </c>
    </row>
    <row r="229" spans="2:9" x14ac:dyDescent="0.35">
      <c r="B229" s="16"/>
      <c r="D229" s="13" t="s">
        <v>82</v>
      </c>
      <c r="I229" s="18" t="str">
        <f>IFERROR(IF($E229="","",MATCH(E229,'Ref table week No.'!$B:$B,-1)),"")</f>
        <v/>
      </c>
    </row>
    <row r="230" spans="2:9" x14ac:dyDescent="0.35">
      <c r="B230" s="16"/>
      <c r="D230" s="13" t="s">
        <v>82</v>
      </c>
      <c r="I230" s="18" t="str">
        <f>IFERROR(IF($E230="","",MATCH(E230,'Ref table week No.'!$B:$B,-1)),"")</f>
        <v/>
      </c>
    </row>
    <row r="231" spans="2:9" x14ac:dyDescent="0.35">
      <c r="B231" s="16"/>
      <c r="D231" s="13" t="s">
        <v>82</v>
      </c>
      <c r="I231" s="18" t="str">
        <f>IFERROR(IF($E231="","",MATCH(E231,'Ref table week No.'!$B:$B,-1)),"")</f>
        <v/>
      </c>
    </row>
    <row r="232" spans="2:9" x14ac:dyDescent="0.35">
      <c r="B232" s="16"/>
      <c r="D232" s="13" t="s">
        <v>82</v>
      </c>
      <c r="I232" s="18" t="str">
        <f>IFERROR(IF($E232="","",MATCH(E232,'Ref table week No.'!$B:$B,-1)),"")</f>
        <v/>
      </c>
    </row>
    <row r="233" spans="2:9" x14ac:dyDescent="0.35">
      <c r="B233" s="16"/>
      <c r="D233" s="13" t="s">
        <v>82</v>
      </c>
      <c r="I233" s="18" t="str">
        <f>IFERROR(IF($E233="","",MATCH(E233,'Ref table week No.'!$B:$B,-1)),"")</f>
        <v/>
      </c>
    </row>
    <row r="234" spans="2:9" x14ac:dyDescent="0.35">
      <c r="B234" s="16"/>
      <c r="D234" s="13" t="s">
        <v>82</v>
      </c>
      <c r="I234" s="18" t="str">
        <f>IFERROR(IF($E234="","",MATCH(E234,'Ref table week No.'!$B:$B,-1)),"")</f>
        <v/>
      </c>
    </row>
    <row r="235" spans="2:9" x14ac:dyDescent="0.35">
      <c r="B235" s="16"/>
      <c r="D235" s="13" t="s">
        <v>82</v>
      </c>
      <c r="I235" s="18" t="str">
        <f>IFERROR(IF($E235="","",MATCH(E235,'Ref table week No.'!$B:$B,-1)),"")</f>
        <v/>
      </c>
    </row>
    <row r="236" spans="2:9" x14ac:dyDescent="0.35">
      <c r="B236" s="16"/>
      <c r="D236" s="13" t="s">
        <v>82</v>
      </c>
      <c r="I236" s="18" t="str">
        <f>IFERROR(IF($E236="","",MATCH(E236,'Ref table week No.'!$B:$B,-1)),"")</f>
        <v/>
      </c>
    </row>
    <row r="237" spans="2:9" x14ac:dyDescent="0.35">
      <c r="B237" s="16"/>
      <c r="D237" s="13" t="s">
        <v>82</v>
      </c>
      <c r="I237" s="18" t="str">
        <f>IFERROR(IF($E237="","",MATCH(E237,'Ref table week No.'!$B:$B,-1)),"")</f>
        <v/>
      </c>
    </row>
    <row r="238" spans="2:9" x14ac:dyDescent="0.35">
      <c r="B238" s="16"/>
      <c r="D238" s="13" t="s">
        <v>82</v>
      </c>
      <c r="I238" s="18" t="str">
        <f>IFERROR(IF($E238="","",MATCH(E238,'Ref table week No.'!$B:$B,-1)),"")</f>
        <v/>
      </c>
    </row>
    <row r="239" spans="2:9" x14ac:dyDescent="0.35">
      <c r="B239" s="16"/>
      <c r="D239" s="13" t="s">
        <v>82</v>
      </c>
      <c r="I239" s="18" t="str">
        <f>IFERROR(IF($E239="","",MATCH(E239,'Ref table week No.'!$B:$B,-1)),"")</f>
        <v/>
      </c>
    </row>
    <row r="240" spans="2:9" x14ac:dyDescent="0.35">
      <c r="B240" s="16"/>
      <c r="D240" s="13" t="s">
        <v>82</v>
      </c>
      <c r="I240" s="18" t="str">
        <f>IFERROR(IF($E240="","",MATCH(E240,'Ref table week No.'!$B:$B,-1)),"")</f>
        <v/>
      </c>
    </row>
    <row r="241" spans="2:9" x14ac:dyDescent="0.35">
      <c r="B241" s="16"/>
      <c r="D241" s="13" t="s">
        <v>82</v>
      </c>
      <c r="I241" s="18" t="str">
        <f>IFERROR(IF($E241="","",MATCH(E241,'Ref table week No.'!$B:$B,-1)),"")</f>
        <v/>
      </c>
    </row>
    <row r="242" spans="2:9" x14ac:dyDescent="0.35">
      <c r="B242" s="16"/>
      <c r="D242" s="13" t="s">
        <v>82</v>
      </c>
      <c r="I242" s="18" t="str">
        <f>IFERROR(IF($E242="","",MATCH(E242,'Ref table week No.'!$B:$B,-1)),"")</f>
        <v/>
      </c>
    </row>
    <row r="243" spans="2:9" x14ac:dyDescent="0.35">
      <c r="B243" s="16"/>
      <c r="D243" s="13" t="s">
        <v>82</v>
      </c>
      <c r="I243" s="18" t="str">
        <f>IFERROR(IF($E243="","",MATCH(E243,'Ref table week No.'!$B:$B,-1)),"")</f>
        <v/>
      </c>
    </row>
    <row r="244" spans="2:9" x14ac:dyDescent="0.35">
      <c r="B244" s="16"/>
      <c r="D244" s="13" t="s">
        <v>82</v>
      </c>
      <c r="I244" s="18" t="str">
        <f>IFERROR(IF($E244="","",MATCH(E244,'Ref table week No.'!$B:$B,-1)),"")</f>
        <v/>
      </c>
    </row>
    <row r="245" spans="2:9" x14ac:dyDescent="0.35">
      <c r="B245" s="16"/>
      <c r="D245" s="13" t="s">
        <v>82</v>
      </c>
      <c r="I245" s="18" t="str">
        <f>IFERROR(IF($E245="","",MATCH(E245,'Ref table week No.'!$B:$B,-1)),"")</f>
        <v/>
      </c>
    </row>
    <row r="246" spans="2:9" x14ac:dyDescent="0.35">
      <c r="B246" s="16"/>
      <c r="D246" s="13" t="s">
        <v>82</v>
      </c>
      <c r="I246" s="18" t="str">
        <f>IFERROR(IF($E246="","",MATCH(E246,'Ref table week No.'!$B:$B,-1)),"")</f>
        <v/>
      </c>
    </row>
    <row r="247" spans="2:9" x14ac:dyDescent="0.35">
      <c r="B247" s="16"/>
      <c r="D247" s="13" t="s">
        <v>82</v>
      </c>
      <c r="I247" s="18" t="str">
        <f>IFERROR(IF($E247="","",MATCH(E247,'Ref table week No.'!$B:$B,-1)),"")</f>
        <v/>
      </c>
    </row>
    <row r="248" spans="2:9" x14ac:dyDescent="0.35">
      <c r="B248" s="16"/>
      <c r="D248" s="13" t="s">
        <v>82</v>
      </c>
      <c r="I248" s="18" t="str">
        <f>IFERROR(IF($E248="","",MATCH(E248,'Ref table week No.'!$B:$B,-1)),"")</f>
        <v/>
      </c>
    </row>
    <row r="249" spans="2:9" x14ac:dyDescent="0.35">
      <c r="B249" s="16"/>
      <c r="D249" s="13" t="s">
        <v>82</v>
      </c>
      <c r="I249" s="18" t="str">
        <f>IFERROR(IF($E249="","",MATCH(E249,'Ref table week No.'!$B:$B,-1)),"")</f>
        <v/>
      </c>
    </row>
    <row r="250" spans="2:9" x14ac:dyDescent="0.35">
      <c r="B250" s="16"/>
      <c r="D250" s="13" t="s">
        <v>82</v>
      </c>
      <c r="I250" s="18" t="str">
        <f>IFERROR(IF($E250="","",MATCH(E250,'Ref table week No.'!$B:$B,-1)),"")</f>
        <v/>
      </c>
    </row>
    <row r="251" spans="2:9" x14ac:dyDescent="0.35">
      <c r="B251" s="16"/>
      <c r="D251" s="13" t="s">
        <v>82</v>
      </c>
      <c r="I251" s="18" t="str">
        <f>IFERROR(IF($E251="","",MATCH(E251,'Ref table week No.'!$B:$B,-1)),"")</f>
        <v/>
      </c>
    </row>
    <row r="252" spans="2:9" x14ac:dyDescent="0.35">
      <c r="B252" s="16"/>
      <c r="D252" s="13" t="s">
        <v>82</v>
      </c>
      <c r="I252" s="18" t="str">
        <f>IFERROR(IF($E252="","",MATCH(E252,'Ref table week No.'!$B:$B,-1)),"")</f>
        <v/>
      </c>
    </row>
    <row r="253" spans="2:9" x14ac:dyDescent="0.35">
      <c r="B253" s="16"/>
      <c r="D253" s="13" t="s">
        <v>82</v>
      </c>
      <c r="I253" s="18" t="str">
        <f>IFERROR(IF($E253="","",MATCH(E253,'Ref table week No.'!$B:$B,-1)),"")</f>
        <v/>
      </c>
    </row>
    <row r="254" spans="2:9" x14ac:dyDescent="0.35">
      <c r="B254" s="16"/>
      <c r="D254" s="13" t="s">
        <v>82</v>
      </c>
      <c r="I254" s="18" t="str">
        <f>IFERROR(IF($E254="","",MATCH(E254,'Ref table week No.'!$B:$B,-1)),"")</f>
        <v/>
      </c>
    </row>
    <row r="255" spans="2:9" x14ac:dyDescent="0.35">
      <c r="B255" s="16"/>
      <c r="D255" s="13" t="s">
        <v>82</v>
      </c>
      <c r="I255" s="18" t="str">
        <f>IFERROR(IF($E255="","",MATCH(E255,'Ref table week No.'!$B:$B,-1)),"")</f>
        <v/>
      </c>
    </row>
    <row r="256" spans="2:9" x14ac:dyDescent="0.35">
      <c r="B256" s="16"/>
      <c r="D256" s="13" t="s">
        <v>82</v>
      </c>
      <c r="I256" s="18" t="str">
        <f>IFERROR(IF($E256="","",MATCH(E256,'Ref table week No.'!$B:$B,-1)),"")</f>
        <v/>
      </c>
    </row>
    <row r="257" spans="2:9" x14ac:dyDescent="0.35">
      <c r="B257" s="16"/>
      <c r="D257" s="13" t="s">
        <v>82</v>
      </c>
      <c r="I257" s="18" t="str">
        <f>IFERROR(IF($E257="","",MATCH(E257,'Ref table week No.'!$B:$B,-1)),"")</f>
        <v/>
      </c>
    </row>
    <row r="258" spans="2:9" x14ac:dyDescent="0.35">
      <c r="B258" s="16"/>
      <c r="D258" s="13" t="s">
        <v>82</v>
      </c>
      <c r="I258" s="18" t="str">
        <f>IFERROR(IF($E258="","",MATCH(E258,'Ref table week No.'!$B:$B,-1)),"")</f>
        <v/>
      </c>
    </row>
    <row r="259" spans="2:9" x14ac:dyDescent="0.35">
      <c r="B259" s="16"/>
      <c r="D259" s="13" t="s">
        <v>82</v>
      </c>
      <c r="I259" s="18" t="str">
        <f>IFERROR(IF($E259="","",MATCH(E259,'Ref table week No.'!$B:$B,-1)),"")</f>
        <v/>
      </c>
    </row>
    <row r="260" spans="2:9" x14ac:dyDescent="0.35">
      <c r="B260" s="16"/>
      <c r="D260" s="13" t="s">
        <v>82</v>
      </c>
      <c r="I260" s="18" t="str">
        <f>IFERROR(IF($E260="","",MATCH(E260,'Ref table week No.'!$B:$B,-1)),"")</f>
        <v/>
      </c>
    </row>
    <row r="261" spans="2:9" x14ac:dyDescent="0.35">
      <c r="B261" s="16"/>
      <c r="D261" s="13" t="s">
        <v>82</v>
      </c>
      <c r="I261" s="18" t="str">
        <f>IFERROR(IF($E261="","",MATCH(E261,'Ref table week No.'!$B:$B,-1)),"")</f>
        <v/>
      </c>
    </row>
    <row r="262" spans="2:9" x14ac:dyDescent="0.35">
      <c r="B262" s="16"/>
      <c r="D262" s="13" t="s">
        <v>82</v>
      </c>
      <c r="I262" s="18" t="str">
        <f>IFERROR(IF($E262="","",MATCH(E262,'Ref table week No.'!$B:$B,-1)),"")</f>
        <v/>
      </c>
    </row>
    <row r="263" spans="2:9" x14ac:dyDescent="0.35">
      <c r="B263" s="16"/>
      <c r="D263" s="13" t="s">
        <v>82</v>
      </c>
      <c r="I263" s="18" t="str">
        <f>IFERROR(IF($E263="","",MATCH(E263,'Ref table week No.'!$B:$B,-1)),"")</f>
        <v/>
      </c>
    </row>
    <row r="264" spans="2:9" x14ac:dyDescent="0.35">
      <c r="B264" s="16"/>
      <c r="D264" s="13" t="s">
        <v>82</v>
      </c>
      <c r="I264" s="18" t="str">
        <f>IFERROR(IF($E264="","",MATCH(E264,'Ref table week No.'!$B:$B,-1)),"")</f>
        <v/>
      </c>
    </row>
    <row r="265" spans="2:9" x14ac:dyDescent="0.35">
      <c r="B265" s="16"/>
      <c r="D265" s="13" t="s">
        <v>82</v>
      </c>
      <c r="I265" s="18" t="str">
        <f>IFERROR(IF($E265="","",MATCH(E265,'Ref table week No.'!$B:$B,-1)),"")</f>
        <v/>
      </c>
    </row>
    <row r="266" spans="2:9" x14ac:dyDescent="0.35">
      <c r="B266" s="16"/>
      <c r="D266" s="13" t="s">
        <v>82</v>
      </c>
      <c r="I266" s="18" t="str">
        <f>IFERROR(IF($E266="","",MATCH(E266,'Ref table week No.'!$B:$B,-1)),"")</f>
        <v/>
      </c>
    </row>
    <row r="267" spans="2:9" x14ac:dyDescent="0.35">
      <c r="B267" s="16"/>
      <c r="D267" s="13" t="s">
        <v>82</v>
      </c>
      <c r="I267" s="18" t="str">
        <f>IFERROR(IF($E267="","",MATCH(E267,'Ref table week No.'!$B:$B,-1)),"")</f>
        <v/>
      </c>
    </row>
    <row r="268" spans="2:9" x14ac:dyDescent="0.35">
      <c r="B268" s="16"/>
      <c r="D268" s="13" t="s">
        <v>82</v>
      </c>
      <c r="I268" s="18" t="str">
        <f>IFERROR(IF($E268="","",MATCH(E268,'Ref table week No.'!$B:$B,-1)),"")</f>
        <v/>
      </c>
    </row>
    <row r="269" spans="2:9" x14ac:dyDescent="0.35">
      <c r="B269" s="16"/>
      <c r="D269" s="13" t="s">
        <v>82</v>
      </c>
      <c r="I269" s="18" t="str">
        <f>IFERROR(IF($E269="","",MATCH(E269,'Ref table week No.'!$B:$B,-1)),"")</f>
        <v/>
      </c>
    </row>
    <row r="270" spans="2:9" x14ac:dyDescent="0.35">
      <c r="B270" s="16"/>
      <c r="D270" s="13" t="s">
        <v>82</v>
      </c>
      <c r="I270" s="18" t="str">
        <f>IFERROR(IF($E270="","",MATCH(E270,'Ref table week No.'!$B:$B,-1)),"")</f>
        <v/>
      </c>
    </row>
    <row r="271" spans="2:9" x14ac:dyDescent="0.35">
      <c r="B271" s="16"/>
      <c r="D271" s="13" t="s">
        <v>82</v>
      </c>
      <c r="I271" s="18" t="str">
        <f>IFERROR(IF($E271="","",MATCH(E271,'Ref table week No.'!$B:$B,-1)),"")</f>
        <v/>
      </c>
    </row>
    <row r="272" spans="2:9" x14ac:dyDescent="0.35">
      <c r="B272" s="16"/>
      <c r="D272" s="13" t="s">
        <v>82</v>
      </c>
      <c r="I272" s="18" t="str">
        <f>IFERROR(IF($E272="","",MATCH(E272,'Ref table week No.'!$B:$B,-1)),"")</f>
        <v/>
      </c>
    </row>
    <row r="273" spans="2:9" x14ac:dyDescent="0.35">
      <c r="B273" s="16"/>
      <c r="D273" s="13" t="s">
        <v>82</v>
      </c>
      <c r="I273" s="18" t="str">
        <f>IFERROR(IF($E273="","",MATCH(E273,'Ref table week No.'!$B:$B,-1)),"")</f>
        <v/>
      </c>
    </row>
    <row r="274" spans="2:9" x14ac:dyDescent="0.35">
      <c r="B274" s="16"/>
      <c r="D274" s="13" t="s">
        <v>82</v>
      </c>
      <c r="I274" s="18" t="str">
        <f>IFERROR(IF($E274="","",MATCH(E274,'Ref table week No.'!$B:$B,-1)),"")</f>
        <v/>
      </c>
    </row>
    <row r="275" spans="2:9" x14ac:dyDescent="0.35">
      <c r="B275" s="16"/>
      <c r="D275" s="13" t="s">
        <v>82</v>
      </c>
      <c r="I275" s="18" t="str">
        <f>IFERROR(IF($E275="","",MATCH(E275,'Ref table week No.'!$B:$B,-1)),"")</f>
        <v/>
      </c>
    </row>
    <row r="276" spans="2:9" x14ac:dyDescent="0.35">
      <c r="B276" s="16"/>
      <c r="D276" s="13" t="s">
        <v>82</v>
      </c>
      <c r="I276" s="18" t="str">
        <f>IFERROR(IF($E276="","",MATCH(E276,'Ref table week No.'!$B:$B,-1)),"")</f>
        <v/>
      </c>
    </row>
    <row r="277" spans="2:9" x14ac:dyDescent="0.35">
      <c r="B277" s="16"/>
      <c r="D277" s="13" t="s">
        <v>82</v>
      </c>
      <c r="I277" s="18" t="str">
        <f>IFERROR(IF($E277="","",MATCH(E277,'Ref table week No.'!$B:$B,-1)),"")</f>
        <v/>
      </c>
    </row>
    <row r="278" spans="2:9" x14ac:dyDescent="0.35">
      <c r="B278" s="16"/>
      <c r="D278" s="13" t="s">
        <v>82</v>
      </c>
      <c r="I278" s="18" t="str">
        <f>IFERROR(IF($E278="","",MATCH(E278,'Ref table week No.'!$B:$B,-1)),"")</f>
        <v/>
      </c>
    </row>
    <row r="279" spans="2:9" x14ac:dyDescent="0.35">
      <c r="B279" s="16"/>
      <c r="D279" s="13" t="s">
        <v>82</v>
      </c>
      <c r="I279" s="18" t="str">
        <f>IFERROR(IF($E279="","",MATCH(E279,'Ref table week No.'!$B:$B,-1)),"")</f>
        <v/>
      </c>
    </row>
    <row r="280" spans="2:9" x14ac:dyDescent="0.35">
      <c r="B280" s="16"/>
      <c r="D280" s="13" t="s">
        <v>82</v>
      </c>
      <c r="I280" s="18" t="str">
        <f>IFERROR(IF($E280="","",MATCH(E280,'Ref table week No.'!$B:$B,-1)),"")</f>
        <v/>
      </c>
    </row>
    <row r="281" spans="2:9" x14ac:dyDescent="0.35">
      <c r="B281" s="16"/>
      <c r="D281" s="13" t="s">
        <v>82</v>
      </c>
      <c r="I281" s="18" t="str">
        <f>IFERROR(IF($E281="","",MATCH(E281,'Ref table week No.'!$B:$B,-1)),"")</f>
        <v/>
      </c>
    </row>
    <row r="282" spans="2:9" x14ac:dyDescent="0.35">
      <c r="B282" s="16"/>
      <c r="D282" s="13" t="s">
        <v>82</v>
      </c>
      <c r="I282" s="18" t="str">
        <f>IFERROR(IF($E282="","",MATCH(E282,'Ref table week No.'!$B:$B,-1)),"")</f>
        <v/>
      </c>
    </row>
    <row r="283" spans="2:9" x14ac:dyDescent="0.35">
      <c r="B283" s="16"/>
      <c r="D283" s="13" t="s">
        <v>82</v>
      </c>
      <c r="I283" s="18" t="str">
        <f>IFERROR(IF($E283="","",MATCH(E283,'Ref table week No.'!$B:$B,-1)),"")</f>
        <v/>
      </c>
    </row>
    <row r="284" spans="2:9" x14ac:dyDescent="0.35">
      <c r="B284" s="16"/>
      <c r="D284" s="13" t="s">
        <v>82</v>
      </c>
      <c r="I284" s="18" t="str">
        <f>IFERROR(IF($E284="","",MATCH(E284,'Ref table week No.'!$B:$B,-1)),"")</f>
        <v/>
      </c>
    </row>
    <row r="285" spans="2:9" x14ac:dyDescent="0.35">
      <c r="B285" s="16"/>
      <c r="D285" s="13" t="s">
        <v>82</v>
      </c>
      <c r="I285" s="18" t="str">
        <f>IFERROR(IF($E285="","",MATCH(E285,'Ref table week No.'!$B:$B,-1)),"")</f>
        <v/>
      </c>
    </row>
    <row r="286" spans="2:9" x14ac:dyDescent="0.35">
      <c r="B286" s="16"/>
      <c r="D286" s="13" t="s">
        <v>82</v>
      </c>
      <c r="I286" s="18" t="str">
        <f>IFERROR(IF($E286="","",MATCH(E286,'Ref table week No.'!$B:$B,-1)),"")</f>
        <v/>
      </c>
    </row>
    <row r="287" spans="2:9" x14ac:dyDescent="0.35">
      <c r="B287" s="16"/>
      <c r="D287" s="13" t="s">
        <v>82</v>
      </c>
      <c r="I287" s="18" t="str">
        <f>IFERROR(IF($E287="","",MATCH(E287,'Ref table week No.'!$B:$B,-1)),"")</f>
        <v/>
      </c>
    </row>
    <row r="288" spans="2:9" x14ac:dyDescent="0.35">
      <c r="B288" s="16"/>
      <c r="D288" s="13" t="s">
        <v>82</v>
      </c>
      <c r="I288" s="18" t="str">
        <f>IFERROR(IF($E288="","",MATCH(E288,'Ref table week No.'!$B:$B,-1)),"")</f>
        <v/>
      </c>
    </row>
    <row r="289" spans="2:9" x14ac:dyDescent="0.35">
      <c r="B289" s="16"/>
      <c r="D289" s="13" t="s">
        <v>82</v>
      </c>
      <c r="I289" s="18" t="str">
        <f>IFERROR(IF($E289="","",MATCH(E289,'Ref table week No.'!$B:$B,-1)),"")</f>
        <v/>
      </c>
    </row>
    <row r="290" spans="2:9" x14ac:dyDescent="0.35">
      <c r="B290" s="16"/>
      <c r="D290" s="13" t="s">
        <v>82</v>
      </c>
      <c r="I290" s="18" t="str">
        <f>IFERROR(IF($E290="","",MATCH(E290,'Ref table week No.'!$B:$B,-1)),"")</f>
        <v/>
      </c>
    </row>
    <row r="291" spans="2:9" x14ac:dyDescent="0.35">
      <c r="B291" s="16"/>
      <c r="D291" s="13" t="s">
        <v>82</v>
      </c>
      <c r="I291" s="18" t="str">
        <f>IFERROR(IF($E291="","",MATCH(E291,'Ref table week No.'!$B:$B,-1)),"")</f>
        <v/>
      </c>
    </row>
    <row r="292" spans="2:9" x14ac:dyDescent="0.35">
      <c r="B292" s="16"/>
      <c r="D292" s="13" t="s">
        <v>82</v>
      </c>
      <c r="I292" s="18" t="str">
        <f>IFERROR(IF($E292="","",MATCH(E292,'Ref table week No.'!$B:$B,-1)),"")</f>
        <v/>
      </c>
    </row>
    <row r="293" spans="2:9" x14ac:dyDescent="0.35">
      <c r="B293" s="16"/>
      <c r="D293" s="13" t="s">
        <v>82</v>
      </c>
      <c r="I293" s="18" t="str">
        <f>IFERROR(IF($E293="","",MATCH(E293,'Ref table week No.'!$B:$B,-1)),"")</f>
        <v/>
      </c>
    </row>
    <row r="294" spans="2:9" x14ac:dyDescent="0.35">
      <c r="B294" s="16"/>
      <c r="D294" s="13" t="s">
        <v>82</v>
      </c>
      <c r="I294" s="18" t="str">
        <f>IFERROR(IF($E294="","",MATCH(E294,'Ref table week No.'!$B:$B,-1)),"")</f>
        <v/>
      </c>
    </row>
    <row r="295" spans="2:9" x14ac:dyDescent="0.35">
      <c r="B295" s="16"/>
      <c r="D295" s="13" t="s">
        <v>82</v>
      </c>
      <c r="I295" s="18" t="str">
        <f>IFERROR(IF($E295="","",MATCH(E295,'Ref table week No.'!$B:$B,-1)),"")</f>
        <v/>
      </c>
    </row>
    <row r="296" spans="2:9" x14ac:dyDescent="0.35">
      <c r="B296" s="16"/>
      <c r="D296" s="13" t="s">
        <v>82</v>
      </c>
      <c r="I296" s="18" t="str">
        <f>IFERROR(IF($E296="","",MATCH(E296,'Ref table week No.'!$B:$B,-1)),"")</f>
        <v/>
      </c>
    </row>
    <row r="297" spans="2:9" x14ac:dyDescent="0.35">
      <c r="B297" s="16"/>
      <c r="D297" s="13" t="s">
        <v>82</v>
      </c>
      <c r="I297" s="18" t="str">
        <f>IFERROR(IF($E297="","",MATCH(E297,'Ref table week No.'!$B:$B,-1)),"")</f>
        <v/>
      </c>
    </row>
    <row r="298" spans="2:9" x14ac:dyDescent="0.35">
      <c r="B298" s="16"/>
      <c r="D298" s="13" t="s">
        <v>82</v>
      </c>
      <c r="I298" s="18" t="str">
        <f>IFERROR(IF($E298="","",MATCH(E298,'Ref table week No.'!$B:$B,-1)),"")</f>
        <v/>
      </c>
    </row>
    <row r="299" spans="2:9" x14ac:dyDescent="0.35">
      <c r="B299" s="16"/>
      <c r="D299" s="13" t="s">
        <v>82</v>
      </c>
      <c r="I299" s="18" t="str">
        <f>IFERROR(IF($E299="","",MATCH(E299,'Ref table week No.'!$B:$B,-1)),"")</f>
        <v/>
      </c>
    </row>
    <row r="300" spans="2:9" x14ac:dyDescent="0.35">
      <c r="B300" s="16"/>
      <c r="D300" s="13" t="s">
        <v>82</v>
      </c>
      <c r="I300" s="18" t="str">
        <f>IFERROR(IF($E300="","",MATCH(E300,'Ref table week No.'!$B:$B,-1)),"")</f>
        <v/>
      </c>
    </row>
    <row r="301" spans="2:9" x14ac:dyDescent="0.35">
      <c r="B301" s="16"/>
      <c r="D301" s="13" t="s">
        <v>82</v>
      </c>
      <c r="I301" s="18" t="str">
        <f>IFERROR(IF($E301="","",MATCH(E301,'Ref table week No.'!$B:$B,-1)),"")</f>
        <v/>
      </c>
    </row>
    <row r="302" spans="2:9" x14ac:dyDescent="0.35">
      <c r="B302" s="16"/>
      <c r="D302" s="13" t="s">
        <v>82</v>
      </c>
      <c r="I302" s="18" t="str">
        <f>IFERROR(IF($E302="","",MATCH(E302,'Ref table week No.'!$B:$B,-1)),"")</f>
        <v/>
      </c>
    </row>
    <row r="303" spans="2:9" x14ac:dyDescent="0.35">
      <c r="B303" s="16"/>
      <c r="D303" s="13" t="s">
        <v>82</v>
      </c>
      <c r="I303" s="18" t="str">
        <f>IFERROR(IF($E303="","",MATCH(E303,'Ref table week No.'!$B:$B,-1)),"")</f>
        <v/>
      </c>
    </row>
    <row r="304" spans="2:9" x14ac:dyDescent="0.35">
      <c r="B304" s="16"/>
      <c r="D304" s="13" t="s">
        <v>82</v>
      </c>
      <c r="I304" s="18" t="str">
        <f>IFERROR(IF($E304="","",MATCH(E304,'Ref table week No.'!$B:$B,-1)),"")</f>
        <v/>
      </c>
    </row>
    <row r="305" spans="2:9" x14ac:dyDescent="0.35">
      <c r="B305" s="16"/>
      <c r="D305" s="13" t="s">
        <v>82</v>
      </c>
      <c r="I305" s="18" t="str">
        <f>IFERROR(IF($E305="","",MATCH(E305,'Ref table week No.'!$B:$B,-1)),"")</f>
        <v/>
      </c>
    </row>
    <row r="306" spans="2:9" x14ac:dyDescent="0.35">
      <c r="B306" s="16"/>
      <c r="D306" s="13" t="s">
        <v>82</v>
      </c>
      <c r="I306" s="18" t="str">
        <f>IFERROR(IF($E306="","",MATCH(E306,'Ref table week No.'!$B:$B,-1)),"")</f>
        <v/>
      </c>
    </row>
    <row r="307" spans="2:9" x14ac:dyDescent="0.35">
      <c r="B307" s="16"/>
      <c r="D307" s="13" t="s">
        <v>82</v>
      </c>
      <c r="I307" s="18" t="str">
        <f>IFERROR(IF($E307="","",MATCH(E307,'Ref table week No.'!$B:$B,-1)),"")</f>
        <v/>
      </c>
    </row>
    <row r="308" spans="2:9" x14ac:dyDescent="0.35">
      <c r="B308" s="16"/>
      <c r="D308" s="13" t="s">
        <v>82</v>
      </c>
      <c r="I308" s="18" t="str">
        <f>IFERROR(IF($E308="","",MATCH(E308,'Ref table week No.'!$B:$B,-1)),"")</f>
        <v/>
      </c>
    </row>
    <row r="309" spans="2:9" x14ac:dyDescent="0.35">
      <c r="B309" s="16"/>
      <c r="D309" s="13" t="s">
        <v>82</v>
      </c>
      <c r="I309" s="18" t="str">
        <f>IFERROR(IF($E309="","",MATCH(E309,'Ref table week No.'!$B:$B,-1)),"")</f>
        <v/>
      </c>
    </row>
    <row r="310" spans="2:9" x14ac:dyDescent="0.35">
      <c r="B310" s="16"/>
      <c r="D310" s="13" t="s">
        <v>82</v>
      </c>
      <c r="I310" s="18" t="str">
        <f>IFERROR(IF($E310="","",MATCH(E310,'Ref table week No.'!$B:$B,-1)),"")</f>
        <v/>
      </c>
    </row>
    <row r="311" spans="2:9" x14ac:dyDescent="0.35">
      <c r="B311" s="16"/>
      <c r="D311" s="13" t="s">
        <v>82</v>
      </c>
      <c r="I311" s="18" t="str">
        <f>IFERROR(IF($E311="","",MATCH(E311,'Ref table week No.'!$B:$B,-1)),"")</f>
        <v/>
      </c>
    </row>
    <row r="312" spans="2:9" x14ac:dyDescent="0.35">
      <c r="B312" s="16"/>
      <c r="D312" s="13" t="s">
        <v>82</v>
      </c>
      <c r="I312" s="18" t="str">
        <f>IFERROR(IF($E312="","",MATCH(E312,'Ref table week No.'!$B:$B,-1)),"")</f>
        <v/>
      </c>
    </row>
    <row r="313" spans="2:9" x14ac:dyDescent="0.35">
      <c r="B313" s="16"/>
      <c r="D313" s="13" t="s">
        <v>82</v>
      </c>
      <c r="I313" s="18" t="str">
        <f>IFERROR(IF($E313="","",MATCH(E313,'Ref table week No.'!$B:$B,-1)),"")</f>
        <v/>
      </c>
    </row>
    <row r="314" spans="2:9" x14ac:dyDescent="0.35">
      <c r="B314" s="16"/>
      <c r="D314" s="13" t="s">
        <v>82</v>
      </c>
      <c r="I314" s="18" t="str">
        <f>IFERROR(IF($E314="","",MATCH(E314,'Ref table week No.'!$B:$B,-1)),"")</f>
        <v/>
      </c>
    </row>
    <row r="315" spans="2:9" x14ac:dyDescent="0.35">
      <c r="B315" s="16"/>
      <c r="D315" s="13" t="s">
        <v>82</v>
      </c>
      <c r="I315" s="18" t="str">
        <f>IFERROR(IF($E315="","",MATCH(E315,'Ref table week No.'!$B:$B,-1)),"")</f>
        <v/>
      </c>
    </row>
    <row r="316" spans="2:9" x14ac:dyDescent="0.35">
      <c r="B316" s="16"/>
      <c r="D316" s="13" t="s">
        <v>82</v>
      </c>
      <c r="I316" s="18" t="str">
        <f>IFERROR(IF($E316="","",MATCH(E316,'Ref table week No.'!$B:$B,-1)),"")</f>
        <v/>
      </c>
    </row>
    <row r="317" spans="2:9" x14ac:dyDescent="0.35">
      <c r="B317" s="16"/>
      <c r="D317" s="13" t="s">
        <v>82</v>
      </c>
      <c r="I317" s="18" t="str">
        <f>IFERROR(IF($E317="","",MATCH(E317,'Ref table week No.'!$B:$B,-1)),"")</f>
        <v/>
      </c>
    </row>
    <row r="318" spans="2:9" x14ac:dyDescent="0.35">
      <c r="B318" s="16"/>
      <c r="D318" s="13" t="s">
        <v>82</v>
      </c>
      <c r="I318" s="18" t="str">
        <f>IFERROR(IF($E318="","",MATCH(E318,'Ref table week No.'!$B:$B,-1)),"")</f>
        <v/>
      </c>
    </row>
    <row r="319" spans="2:9" x14ac:dyDescent="0.35">
      <c r="B319" s="16"/>
      <c r="D319" s="13" t="s">
        <v>82</v>
      </c>
      <c r="I319" s="18" t="str">
        <f>IFERROR(IF($E319="","",MATCH(E319,'Ref table week No.'!$B:$B,-1)),"")</f>
        <v/>
      </c>
    </row>
    <row r="320" spans="2:9" x14ac:dyDescent="0.35">
      <c r="B320" s="16"/>
      <c r="D320" s="13" t="s">
        <v>82</v>
      </c>
      <c r="I320" s="18" t="str">
        <f>IFERROR(IF($E320="","",MATCH(E320,'Ref table week No.'!$B:$B,-1)),"")</f>
        <v/>
      </c>
    </row>
    <row r="321" spans="2:9" x14ac:dyDescent="0.35">
      <c r="B321" s="16"/>
      <c r="D321" s="13" t="s">
        <v>82</v>
      </c>
      <c r="I321" s="18" t="str">
        <f>IFERROR(IF($E321="","",MATCH(E321,'Ref table week No.'!$B:$B,-1)),"")</f>
        <v/>
      </c>
    </row>
    <row r="322" spans="2:9" x14ac:dyDescent="0.35">
      <c r="B322" s="16"/>
      <c r="D322" s="13" t="s">
        <v>82</v>
      </c>
      <c r="I322" s="18" t="str">
        <f>IFERROR(IF($E322="","",MATCH(E322,'Ref table week No.'!$B:$B,-1)),"")</f>
        <v/>
      </c>
    </row>
    <row r="323" spans="2:9" x14ac:dyDescent="0.35">
      <c r="B323" s="16"/>
      <c r="D323" s="13" t="s">
        <v>82</v>
      </c>
      <c r="I323" s="18" t="str">
        <f>IFERROR(IF($E323="","",MATCH(E323,'Ref table week No.'!$B:$B,-1)),"")</f>
        <v/>
      </c>
    </row>
    <row r="324" spans="2:9" x14ac:dyDescent="0.35">
      <c r="B324" s="16"/>
      <c r="D324" s="13" t="s">
        <v>82</v>
      </c>
      <c r="I324" s="18" t="str">
        <f>IFERROR(IF($E324="","",MATCH(E324,'Ref table week No.'!$B:$B,-1)),"")</f>
        <v/>
      </c>
    </row>
    <row r="325" spans="2:9" x14ac:dyDescent="0.35">
      <c r="B325" s="16"/>
      <c r="D325" s="13" t="s">
        <v>82</v>
      </c>
      <c r="I325" s="18" t="str">
        <f>IFERROR(IF($E325="","",MATCH(E325,'Ref table week No.'!$B:$B,-1)),"")</f>
        <v/>
      </c>
    </row>
    <row r="326" spans="2:9" x14ac:dyDescent="0.35">
      <c r="B326" s="16"/>
      <c r="D326" s="13" t="s">
        <v>82</v>
      </c>
      <c r="I326" s="18" t="str">
        <f>IFERROR(IF($E326="","",MATCH(E326,'Ref table week No.'!$B:$B,-1)),"")</f>
        <v/>
      </c>
    </row>
    <row r="327" spans="2:9" x14ac:dyDescent="0.35">
      <c r="B327" s="16"/>
      <c r="D327" s="13" t="s">
        <v>82</v>
      </c>
      <c r="I327" s="18" t="str">
        <f>IFERROR(IF($E327="","",MATCH(E327,'Ref table week No.'!$B:$B,-1)),"")</f>
        <v/>
      </c>
    </row>
    <row r="328" spans="2:9" x14ac:dyDescent="0.35">
      <c r="B328" s="16"/>
      <c r="D328" s="13" t="s">
        <v>82</v>
      </c>
      <c r="I328" s="18" t="str">
        <f>IFERROR(IF($E328="","",MATCH(E328,'Ref table week No.'!$B:$B,-1)),"")</f>
        <v/>
      </c>
    </row>
    <row r="329" spans="2:9" x14ac:dyDescent="0.35">
      <c r="B329" s="16"/>
      <c r="D329" s="13" t="s">
        <v>82</v>
      </c>
      <c r="I329" s="18" t="str">
        <f>IFERROR(IF($E329="","",MATCH(E329,'Ref table week No.'!$B:$B,-1)),"")</f>
        <v/>
      </c>
    </row>
    <row r="330" spans="2:9" x14ac:dyDescent="0.35">
      <c r="B330" s="16"/>
      <c r="D330" s="13" t="s">
        <v>82</v>
      </c>
      <c r="I330" s="18" t="str">
        <f>IFERROR(IF($E330="","",MATCH(E330,'Ref table week No.'!$B:$B,-1)),"")</f>
        <v/>
      </c>
    </row>
    <row r="331" spans="2:9" x14ac:dyDescent="0.35">
      <c r="B331" s="16"/>
      <c r="D331" s="13" t="s">
        <v>82</v>
      </c>
      <c r="I331" s="18" t="str">
        <f>IFERROR(IF($E331="","",MATCH(E331,'Ref table week No.'!$B:$B,-1)),"")</f>
        <v/>
      </c>
    </row>
    <row r="332" spans="2:9" x14ac:dyDescent="0.35">
      <c r="B332" s="16"/>
      <c r="D332" s="13" t="s">
        <v>82</v>
      </c>
      <c r="I332" s="18" t="str">
        <f>IFERROR(IF($E332="","",MATCH(E332,'Ref table week No.'!$B:$B,-1)),"")</f>
        <v/>
      </c>
    </row>
    <row r="333" spans="2:9" x14ac:dyDescent="0.35">
      <c r="B333" s="16"/>
      <c r="D333" s="13" t="s">
        <v>82</v>
      </c>
      <c r="I333" s="18" t="str">
        <f>IFERROR(IF($E333="","",MATCH(E333,'Ref table week No.'!$B:$B,-1)),"")</f>
        <v/>
      </c>
    </row>
    <row r="334" spans="2:9" x14ac:dyDescent="0.35">
      <c r="B334" s="16"/>
      <c r="D334" s="13" t="s">
        <v>82</v>
      </c>
      <c r="I334" s="18" t="str">
        <f>IFERROR(IF($E334="","",MATCH(E334,'Ref table week No.'!$B:$B,-1)),"")</f>
        <v/>
      </c>
    </row>
    <row r="335" spans="2:9" x14ac:dyDescent="0.35">
      <c r="B335" s="16"/>
      <c r="D335" s="13" t="s">
        <v>82</v>
      </c>
      <c r="I335" s="18" t="str">
        <f>IFERROR(IF($E335="","",MATCH(E335,'Ref table week No.'!$B:$B,-1)),"")</f>
        <v/>
      </c>
    </row>
    <row r="336" spans="2:9" x14ac:dyDescent="0.35">
      <c r="B336" s="16"/>
      <c r="D336" s="13" t="s">
        <v>82</v>
      </c>
      <c r="I336" s="18" t="str">
        <f>IFERROR(IF($E336="","",MATCH(E336,'Ref table week No.'!$B:$B,-1)),"")</f>
        <v/>
      </c>
    </row>
    <row r="337" spans="2:9" x14ac:dyDescent="0.35">
      <c r="B337" s="16"/>
      <c r="D337" s="13" t="s">
        <v>82</v>
      </c>
      <c r="I337" s="18" t="str">
        <f>IFERROR(IF($E337="","",MATCH(E337,'Ref table week No.'!$B:$B,-1)),"")</f>
        <v/>
      </c>
    </row>
    <row r="338" spans="2:9" x14ac:dyDescent="0.35">
      <c r="B338" s="16"/>
      <c r="D338" s="13" t="s">
        <v>82</v>
      </c>
      <c r="I338" s="18" t="str">
        <f>IFERROR(IF($E338="","",MATCH(E338,'Ref table week No.'!$B:$B,-1)),"")</f>
        <v/>
      </c>
    </row>
    <row r="339" spans="2:9" x14ac:dyDescent="0.35">
      <c r="B339" s="16"/>
      <c r="D339" s="13" t="s">
        <v>82</v>
      </c>
      <c r="I339" s="18" t="str">
        <f>IFERROR(IF($E339="","",MATCH(E339,'Ref table week No.'!$B:$B,-1)),"")</f>
        <v/>
      </c>
    </row>
    <row r="340" spans="2:9" x14ac:dyDescent="0.35">
      <c r="B340" s="16"/>
      <c r="D340" s="13" t="s">
        <v>82</v>
      </c>
      <c r="I340" s="18" t="str">
        <f>IFERROR(IF($E340="","",MATCH(E340,'Ref table week No.'!$B:$B,-1)),"")</f>
        <v/>
      </c>
    </row>
    <row r="341" spans="2:9" x14ac:dyDescent="0.35">
      <c r="B341" s="16"/>
      <c r="D341" s="13" t="s">
        <v>82</v>
      </c>
      <c r="I341" s="18" t="str">
        <f>IFERROR(IF($E341="","",MATCH(E341,'Ref table week No.'!$B:$B,-1)),"")</f>
        <v/>
      </c>
    </row>
    <row r="342" spans="2:9" x14ac:dyDescent="0.35">
      <c r="B342" s="16"/>
      <c r="D342" s="13" t="s">
        <v>82</v>
      </c>
      <c r="I342" s="18" t="str">
        <f>IFERROR(IF($E342="","",MATCH(E342,'Ref table week No.'!$B:$B,-1)),"")</f>
        <v/>
      </c>
    </row>
    <row r="343" spans="2:9" x14ac:dyDescent="0.35">
      <c r="B343" s="16"/>
      <c r="D343" s="13" t="s">
        <v>82</v>
      </c>
      <c r="I343" s="18" t="str">
        <f>IFERROR(IF($E343="","",MATCH(E343,'Ref table week No.'!$B:$B,-1)),"")</f>
        <v/>
      </c>
    </row>
    <row r="344" spans="2:9" x14ac:dyDescent="0.35">
      <c r="B344" s="16"/>
      <c r="D344" s="13" t="s">
        <v>82</v>
      </c>
      <c r="I344" s="18" t="str">
        <f>IFERROR(IF($E344="","",MATCH(E344,'Ref table week No.'!$B:$B,-1)),"")</f>
        <v/>
      </c>
    </row>
    <row r="345" spans="2:9" x14ac:dyDescent="0.35">
      <c r="B345" s="16"/>
      <c r="D345" s="13" t="s">
        <v>82</v>
      </c>
      <c r="I345" s="18" t="str">
        <f>IFERROR(IF($E345="","",MATCH(E345,'Ref table week No.'!$B:$B,-1)),"")</f>
        <v/>
      </c>
    </row>
    <row r="346" spans="2:9" x14ac:dyDescent="0.35">
      <c r="B346" s="16"/>
      <c r="D346" s="13" t="s">
        <v>82</v>
      </c>
      <c r="I346" s="18" t="str">
        <f>IFERROR(IF($E346="","",MATCH(E346,'Ref table week No.'!$B:$B,-1)),"")</f>
        <v/>
      </c>
    </row>
    <row r="347" spans="2:9" x14ac:dyDescent="0.35">
      <c r="B347" s="16"/>
      <c r="D347" s="13" t="s">
        <v>82</v>
      </c>
      <c r="I347" s="18" t="str">
        <f>IFERROR(IF($E347="","",MATCH(E347,'Ref table week No.'!$B:$B,-1)),"")</f>
        <v/>
      </c>
    </row>
    <row r="348" spans="2:9" x14ac:dyDescent="0.35">
      <c r="B348" s="16"/>
      <c r="D348" s="13" t="s">
        <v>82</v>
      </c>
      <c r="I348" s="18" t="str">
        <f>IFERROR(IF($E348="","",MATCH(E348,'Ref table week No.'!$B:$B,-1)),"")</f>
        <v/>
      </c>
    </row>
    <row r="349" spans="2:9" x14ac:dyDescent="0.35">
      <c r="B349" s="16"/>
      <c r="D349" s="13" t="s">
        <v>82</v>
      </c>
      <c r="I349" s="18" t="str">
        <f>IFERROR(IF($E349="","",MATCH(E349,'Ref table week No.'!$B:$B,-1)),"")</f>
        <v/>
      </c>
    </row>
    <row r="350" spans="2:9" x14ac:dyDescent="0.35">
      <c r="B350" s="16"/>
      <c r="D350" s="13" t="s">
        <v>82</v>
      </c>
      <c r="I350" s="18" t="str">
        <f>IFERROR(IF($E350="","",MATCH(E350,'Ref table week No.'!$B:$B,-1)),"")</f>
        <v/>
      </c>
    </row>
    <row r="351" spans="2:9" x14ac:dyDescent="0.35">
      <c r="B351" s="16"/>
      <c r="D351" s="13" t="s">
        <v>82</v>
      </c>
      <c r="I351" s="18" t="str">
        <f>IFERROR(IF($E351="","",MATCH(E351,'Ref table week No.'!$B:$B,-1)),"")</f>
        <v/>
      </c>
    </row>
    <row r="352" spans="2:9" x14ac:dyDescent="0.35">
      <c r="B352" s="16"/>
      <c r="D352" s="13" t="s">
        <v>82</v>
      </c>
      <c r="I352" s="18" t="str">
        <f>IFERROR(IF($E352="","",MATCH(E352,'Ref table week No.'!$B:$B,-1)),"")</f>
        <v/>
      </c>
    </row>
    <row r="353" spans="2:9" x14ac:dyDescent="0.35">
      <c r="B353" s="16"/>
      <c r="D353" s="13" t="s">
        <v>82</v>
      </c>
      <c r="I353" s="18" t="str">
        <f>IFERROR(IF($E353="","",MATCH(E353,'Ref table week No.'!$B:$B,-1)),"")</f>
        <v/>
      </c>
    </row>
    <row r="354" spans="2:9" x14ac:dyDescent="0.35">
      <c r="B354" s="16"/>
      <c r="D354" s="13" t="s">
        <v>82</v>
      </c>
      <c r="I354" s="18" t="str">
        <f>IFERROR(IF($E354="","",MATCH(E354,'Ref table week No.'!$B:$B,-1)),"")</f>
        <v/>
      </c>
    </row>
    <row r="355" spans="2:9" x14ac:dyDescent="0.35">
      <c r="B355" s="16"/>
      <c r="D355" s="13" t="s">
        <v>82</v>
      </c>
      <c r="I355" s="18" t="str">
        <f>IFERROR(IF($E355="","",MATCH(E355,'Ref table week No.'!$B:$B,-1)),"")</f>
        <v/>
      </c>
    </row>
    <row r="356" spans="2:9" x14ac:dyDescent="0.35">
      <c r="B356" s="16"/>
      <c r="D356" s="13" t="s">
        <v>82</v>
      </c>
      <c r="I356" s="18" t="str">
        <f>IFERROR(IF($E356="","",MATCH(E356,'Ref table week No.'!$B:$B,-1)),"")</f>
        <v/>
      </c>
    </row>
    <row r="357" spans="2:9" x14ac:dyDescent="0.35">
      <c r="B357" s="16"/>
      <c r="D357" s="13" t="s">
        <v>82</v>
      </c>
      <c r="I357" s="18" t="str">
        <f>IFERROR(IF($E357="","",MATCH(E357,'Ref table week No.'!$B:$B,-1)),"")</f>
        <v/>
      </c>
    </row>
    <row r="358" spans="2:9" x14ac:dyDescent="0.35">
      <c r="B358" s="16"/>
      <c r="D358" s="13" t="s">
        <v>82</v>
      </c>
      <c r="I358" s="18" t="str">
        <f>IFERROR(IF($E358="","",MATCH(E358,'Ref table week No.'!$B:$B,-1)),"")</f>
        <v/>
      </c>
    </row>
    <row r="359" spans="2:9" x14ac:dyDescent="0.35">
      <c r="B359" s="16"/>
      <c r="D359" s="13" t="s">
        <v>82</v>
      </c>
      <c r="I359" s="18" t="str">
        <f>IFERROR(IF($E359="","",MATCH(E359,'Ref table week No.'!$B:$B,-1)),"")</f>
        <v/>
      </c>
    </row>
    <row r="360" spans="2:9" x14ac:dyDescent="0.35">
      <c r="B360" s="16"/>
      <c r="D360" s="13" t="s">
        <v>82</v>
      </c>
      <c r="I360" s="18" t="str">
        <f>IFERROR(IF($E360="","",MATCH(E360,'Ref table week No.'!$B:$B,-1)),"")</f>
        <v/>
      </c>
    </row>
    <row r="361" spans="2:9" x14ac:dyDescent="0.35">
      <c r="B361" s="16"/>
      <c r="D361" s="13" t="s">
        <v>82</v>
      </c>
      <c r="I361" s="18" t="str">
        <f>IFERROR(IF($E361="","",MATCH(E361,'Ref table week No.'!$B:$B,-1)),"")</f>
        <v/>
      </c>
    </row>
    <row r="362" spans="2:9" x14ac:dyDescent="0.35">
      <c r="B362" s="16"/>
      <c r="D362" s="13" t="s">
        <v>82</v>
      </c>
      <c r="I362" s="18" t="str">
        <f>IFERROR(IF($E362="","",MATCH(E362,'Ref table week No.'!$B:$B,-1)),"")</f>
        <v/>
      </c>
    </row>
    <row r="363" spans="2:9" x14ac:dyDescent="0.35">
      <c r="B363" s="16"/>
      <c r="D363" s="13" t="s">
        <v>82</v>
      </c>
      <c r="I363" s="18" t="str">
        <f>IFERROR(IF($E363="","",MATCH(E363,'Ref table week No.'!$B:$B,-1)),"")</f>
        <v/>
      </c>
    </row>
    <row r="364" spans="2:9" x14ac:dyDescent="0.35">
      <c r="B364" s="16"/>
      <c r="D364" s="13" t="s">
        <v>82</v>
      </c>
      <c r="I364" s="18" t="str">
        <f>IFERROR(IF($E364="","",MATCH(E364,'Ref table week No.'!$B:$B,-1)),"")</f>
        <v/>
      </c>
    </row>
    <row r="365" spans="2:9" x14ac:dyDescent="0.35">
      <c r="B365" s="16"/>
      <c r="D365" s="13" t="s">
        <v>82</v>
      </c>
      <c r="I365" s="18" t="str">
        <f>IFERROR(IF($E365="","",MATCH(E365,'Ref table week No.'!$B:$B,-1)),"")</f>
        <v/>
      </c>
    </row>
    <row r="366" spans="2:9" x14ac:dyDescent="0.35">
      <c r="B366" s="16"/>
      <c r="D366" s="13" t="s">
        <v>82</v>
      </c>
      <c r="I366" s="18" t="str">
        <f>IFERROR(IF($E366="","",MATCH(E366,'Ref table week No.'!$B:$B,-1)),"")</f>
        <v/>
      </c>
    </row>
    <row r="367" spans="2:9" x14ac:dyDescent="0.35">
      <c r="B367" s="16"/>
      <c r="D367" s="13" t="s">
        <v>82</v>
      </c>
      <c r="I367" s="18" t="str">
        <f>IFERROR(IF($E367="","",MATCH(E367,'Ref table week No.'!$B:$B,-1)),"")</f>
        <v/>
      </c>
    </row>
    <row r="368" spans="2:9" x14ac:dyDescent="0.35">
      <c r="B368" s="16"/>
      <c r="D368" s="13" t="s">
        <v>82</v>
      </c>
      <c r="I368" s="18" t="str">
        <f>IFERROR(IF($E368="","",MATCH(E368,'Ref table week No.'!$B:$B,-1)),"")</f>
        <v/>
      </c>
    </row>
    <row r="369" spans="2:9" x14ac:dyDescent="0.35">
      <c r="B369" s="16"/>
      <c r="D369" s="13" t="s">
        <v>82</v>
      </c>
      <c r="I369" s="18" t="str">
        <f>IFERROR(IF($E369="","",MATCH(E369,'Ref table week No.'!$B:$B,-1)),"")</f>
        <v/>
      </c>
    </row>
    <row r="370" spans="2:9" x14ac:dyDescent="0.35">
      <c r="B370" s="16"/>
      <c r="D370" s="13" t="s">
        <v>82</v>
      </c>
      <c r="I370" s="18" t="str">
        <f>IFERROR(IF($E370="","",MATCH(E370,'Ref table week No.'!$B:$B,-1)),"")</f>
        <v/>
      </c>
    </row>
    <row r="371" spans="2:9" x14ac:dyDescent="0.35">
      <c r="B371" s="16"/>
      <c r="D371" s="13" t="s">
        <v>82</v>
      </c>
      <c r="I371" s="18" t="str">
        <f>IFERROR(IF($E371="","",MATCH(E371,'Ref table week No.'!$B:$B,-1)),"")</f>
        <v/>
      </c>
    </row>
    <row r="372" spans="2:9" x14ac:dyDescent="0.35">
      <c r="B372" s="16"/>
      <c r="D372" s="13" t="s">
        <v>82</v>
      </c>
      <c r="I372" s="18" t="str">
        <f>IFERROR(IF($E372="","",MATCH(E372,'Ref table week No.'!$B:$B,-1)),"")</f>
        <v/>
      </c>
    </row>
    <row r="373" spans="2:9" x14ac:dyDescent="0.35">
      <c r="B373" s="16"/>
      <c r="D373" s="13" t="s">
        <v>82</v>
      </c>
      <c r="I373" s="18" t="str">
        <f>IFERROR(IF($E373="","",MATCH(E373,'Ref table week No.'!$B:$B,-1)),"")</f>
        <v/>
      </c>
    </row>
    <row r="374" spans="2:9" x14ac:dyDescent="0.35">
      <c r="B374" s="16"/>
      <c r="D374" s="13" t="s">
        <v>82</v>
      </c>
      <c r="I374" s="18" t="str">
        <f>IFERROR(IF($E374="","",MATCH(E374,'Ref table week No.'!$B:$B,-1)),"")</f>
        <v/>
      </c>
    </row>
    <row r="375" spans="2:9" x14ac:dyDescent="0.35">
      <c r="B375" s="16"/>
      <c r="D375" s="13" t="s">
        <v>82</v>
      </c>
      <c r="I375" s="18" t="str">
        <f>IFERROR(IF($E375="","",MATCH(E375,'Ref table week No.'!$B:$B,-1)),"")</f>
        <v/>
      </c>
    </row>
    <row r="376" spans="2:9" x14ac:dyDescent="0.35">
      <c r="B376" s="16"/>
      <c r="D376" s="13" t="s">
        <v>82</v>
      </c>
      <c r="I376" s="18" t="str">
        <f>IFERROR(IF($E376="","",MATCH(E376,'Ref table week No.'!$B:$B,-1)),"")</f>
        <v/>
      </c>
    </row>
    <row r="377" spans="2:9" x14ac:dyDescent="0.35">
      <c r="B377" s="16"/>
      <c r="D377" s="13" t="s">
        <v>82</v>
      </c>
      <c r="I377" s="18" t="str">
        <f>IFERROR(IF($E377="","",MATCH(E377,'Ref table week No.'!$B:$B,-1)),"")</f>
        <v/>
      </c>
    </row>
    <row r="378" spans="2:9" x14ac:dyDescent="0.35">
      <c r="B378" s="16"/>
      <c r="D378" s="13" t="s">
        <v>82</v>
      </c>
      <c r="I378" s="18" t="str">
        <f>IFERROR(IF($E378="","",MATCH(E378,'Ref table week No.'!$B:$B,-1)),"")</f>
        <v/>
      </c>
    </row>
    <row r="379" spans="2:9" x14ac:dyDescent="0.35">
      <c r="B379" s="16"/>
      <c r="D379" s="13" t="s">
        <v>82</v>
      </c>
      <c r="I379" s="18" t="str">
        <f>IFERROR(IF($E379="","",MATCH(E379,'Ref table week No.'!$B:$B,-1)),"")</f>
        <v/>
      </c>
    </row>
    <row r="380" spans="2:9" x14ac:dyDescent="0.35">
      <c r="B380" s="16"/>
      <c r="D380" s="13" t="s">
        <v>82</v>
      </c>
      <c r="I380" s="18" t="str">
        <f>IFERROR(IF($E380="","",MATCH(E380,'Ref table week No.'!$B:$B,-1)),"")</f>
        <v/>
      </c>
    </row>
    <row r="381" spans="2:9" x14ac:dyDescent="0.35">
      <c r="B381" s="16"/>
      <c r="D381" s="13" t="s">
        <v>82</v>
      </c>
      <c r="I381" s="18" t="str">
        <f>IFERROR(IF($E381="","",MATCH(E381,'Ref table week No.'!$B:$B,-1)),"")</f>
        <v/>
      </c>
    </row>
    <row r="382" spans="2:9" x14ac:dyDescent="0.35">
      <c r="B382" s="16"/>
      <c r="D382" s="13" t="s">
        <v>82</v>
      </c>
      <c r="I382" s="18" t="str">
        <f>IFERROR(IF($E382="","",MATCH(E382,'Ref table week No.'!$B:$B,-1)),"")</f>
        <v/>
      </c>
    </row>
    <row r="383" spans="2:9" x14ac:dyDescent="0.35">
      <c r="B383" s="16"/>
      <c r="D383" s="13" t="s">
        <v>82</v>
      </c>
      <c r="I383" s="18" t="str">
        <f>IFERROR(IF($E383="","",MATCH(E383,'Ref table week No.'!$B:$B,-1)),"")</f>
        <v/>
      </c>
    </row>
    <row r="384" spans="2:9" x14ac:dyDescent="0.35">
      <c r="B384" s="16"/>
      <c r="D384" s="13" t="s">
        <v>82</v>
      </c>
      <c r="I384" s="18" t="str">
        <f>IFERROR(IF($E384="","",MATCH(E384,'Ref table week No.'!$B:$B,-1)),"")</f>
        <v/>
      </c>
    </row>
    <row r="385" spans="2:9" x14ac:dyDescent="0.35">
      <c r="B385" s="16"/>
      <c r="D385" s="13" t="s">
        <v>82</v>
      </c>
      <c r="I385" s="18" t="str">
        <f>IFERROR(IF($E385="","",MATCH(E385,'Ref table week No.'!$B:$B,-1)),"")</f>
        <v/>
      </c>
    </row>
    <row r="386" spans="2:9" x14ac:dyDescent="0.35">
      <c r="B386" s="16"/>
      <c r="D386" s="13" t="s">
        <v>82</v>
      </c>
      <c r="I386" s="18" t="str">
        <f>IFERROR(IF($E386="","",MATCH(E386,'Ref table week No.'!$B:$B,-1)),"")</f>
        <v/>
      </c>
    </row>
    <row r="387" spans="2:9" x14ac:dyDescent="0.35">
      <c r="B387" s="16"/>
      <c r="D387" s="13" t="s">
        <v>82</v>
      </c>
      <c r="I387" s="18" t="str">
        <f>IFERROR(IF($E387="","",MATCH(E387,'Ref table week No.'!$B:$B,-1)),"")</f>
        <v/>
      </c>
    </row>
    <row r="388" spans="2:9" x14ac:dyDescent="0.35">
      <c r="B388" s="16"/>
      <c r="D388" s="13" t="s">
        <v>82</v>
      </c>
      <c r="I388" s="18" t="str">
        <f>IFERROR(IF($E388="","",MATCH(E388,'Ref table week No.'!$B:$B,-1)),"")</f>
        <v/>
      </c>
    </row>
    <row r="389" spans="2:9" x14ac:dyDescent="0.35">
      <c r="B389" s="16"/>
      <c r="D389" s="13" t="s">
        <v>82</v>
      </c>
      <c r="I389" s="18" t="str">
        <f>IFERROR(IF($E389="","",MATCH(E389,'Ref table week No.'!$B:$B,-1)),"")</f>
        <v/>
      </c>
    </row>
    <row r="390" spans="2:9" x14ac:dyDescent="0.35">
      <c r="B390" s="16"/>
      <c r="D390" s="13" t="s">
        <v>82</v>
      </c>
      <c r="I390" s="18" t="str">
        <f>IFERROR(IF($E390="","",MATCH(E390,'Ref table week No.'!$B:$B,-1)),"")</f>
        <v/>
      </c>
    </row>
    <row r="391" spans="2:9" x14ac:dyDescent="0.35">
      <c r="B391" s="16"/>
      <c r="D391" s="13" t="s">
        <v>82</v>
      </c>
      <c r="I391" s="18" t="str">
        <f>IFERROR(IF($E391="","",MATCH(E391,'Ref table week No.'!$B:$B,-1)),"")</f>
        <v/>
      </c>
    </row>
    <row r="392" spans="2:9" x14ac:dyDescent="0.35">
      <c r="B392" s="16"/>
      <c r="D392" s="13" t="s">
        <v>82</v>
      </c>
      <c r="I392" s="18" t="str">
        <f>IFERROR(IF($E392="","",MATCH(E392,'Ref table week No.'!$B:$B,-1)),"")</f>
        <v/>
      </c>
    </row>
    <row r="393" spans="2:9" x14ac:dyDescent="0.35">
      <c r="B393" s="16"/>
      <c r="D393" s="13" t="s">
        <v>82</v>
      </c>
      <c r="I393" s="18" t="str">
        <f>IFERROR(IF($E393="","",MATCH(E393,'Ref table week No.'!$B:$B,-1)),"")</f>
        <v/>
      </c>
    </row>
    <row r="394" spans="2:9" x14ac:dyDescent="0.35">
      <c r="B394" s="16"/>
      <c r="D394" s="13" t="s">
        <v>82</v>
      </c>
      <c r="I394" s="18" t="str">
        <f>IFERROR(IF($E394="","",MATCH(E394,'Ref table week No.'!$B:$B,-1)),"")</f>
        <v/>
      </c>
    </row>
    <row r="395" spans="2:9" x14ac:dyDescent="0.35">
      <c r="B395" s="16"/>
      <c r="D395" s="13" t="s">
        <v>82</v>
      </c>
      <c r="I395" s="18" t="str">
        <f>IFERROR(IF($E395="","",MATCH(E395,'Ref table week No.'!$B:$B,-1)),"")</f>
        <v/>
      </c>
    </row>
    <row r="396" spans="2:9" x14ac:dyDescent="0.35">
      <c r="B396" s="16"/>
      <c r="D396" s="13" t="s">
        <v>82</v>
      </c>
      <c r="I396" s="18" t="str">
        <f>IFERROR(IF($E396="","",MATCH(E396,'Ref table week No.'!$B:$B,-1)),"")</f>
        <v/>
      </c>
    </row>
    <row r="397" spans="2:9" x14ac:dyDescent="0.35">
      <c r="B397" s="16"/>
      <c r="D397" s="13" t="s">
        <v>82</v>
      </c>
      <c r="I397" s="18" t="str">
        <f>IFERROR(IF($E397="","",MATCH(E397,'Ref table week No.'!$B:$B,-1)),"")</f>
        <v/>
      </c>
    </row>
    <row r="398" spans="2:9" x14ac:dyDescent="0.35">
      <c r="B398" s="16"/>
      <c r="D398" s="13" t="s">
        <v>82</v>
      </c>
      <c r="I398" s="18" t="str">
        <f>IFERROR(IF($E398="","",MATCH(E398,'Ref table week No.'!$B:$B,-1)),"")</f>
        <v/>
      </c>
    </row>
    <row r="399" spans="2:9" x14ac:dyDescent="0.35">
      <c r="B399" s="16"/>
      <c r="D399" s="13" t="s">
        <v>82</v>
      </c>
      <c r="I399" s="18" t="str">
        <f>IFERROR(IF($E399="","",MATCH(E399,'Ref table week No.'!$B:$B,-1)),"")</f>
        <v/>
      </c>
    </row>
    <row r="400" spans="2:9" x14ac:dyDescent="0.35">
      <c r="B400" s="16"/>
      <c r="D400" s="13" t="s">
        <v>82</v>
      </c>
      <c r="I400" s="18" t="str">
        <f>IFERROR(IF($E400="","",MATCH(E400,'Ref table week No.'!$B:$B,-1)),"")</f>
        <v/>
      </c>
    </row>
    <row r="401" spans="2:9" x14ac:dyDescent="0.35">
      <c r="B401" s="16"/>
      <c r="D401" s="13" t="s">
        <v>82</v>
      </c>
      <c r="I401" s="18" t="str">
        <f>IFERROR(IF($E401="","",MATCH(E401,'Ref table week No.'!$B:$B,-1)),"")</f>
        <v/>
      </c>
    </row>
    <row r="402" spans="2:9" x14ac:dyDescent="0.35">
      <c r="B402" s="16"/>
      <c r="D402" s="13" t="s">
        <v>82</v>
      </c>
      <c r="I402" s="18" t="str">
        <f>IFERROR(IF($E402="","",MATCH(E402,'Ref table week No.'!$B:$B,-1)),"")</f>
        <v/>
      </c>
    </row>
    <row r="403" spans="2:9" x14ac:dyDescent="0.35">
      <c r="B403" s="16"/>
      <c r="D403" s="13" t="s">
        <v>82</v>
      </c>
      <c r="I403" s="18" t="str">
        <f>IFERROR(IF($E403="","",MATCH(E403,'Ref table week No.'!$B:$B,-1)),"")</f>
        <v/>
      </c>
    </row>
    <row r="404" spans="2:9" x14ac:dyDescent="0.35">
      <c r="B404" s="16"/>
      <c r="D404" s="13" t="s">
        <v>82</v>
      </c>
      <c r="I404" s="18" t="str">
        <f>IFERROR(IF($E404="","",MATCH(E404,'Ref table week No.'!$B:$B,-1)),"")</f>
        <v/>
      </c>
    </row>
    <row r="405" spans="2:9" x14ac:dyDescent="0.35">
      <c r="B405" s="16"/>
      <c r="D405" s="13" t="s">
        <v>82</v>
      </c>
      <c r="I405" s="18" t="str">
        <f>IFERROR(IF($E405="","",MATCH(E405,'Ref table week No.'!$B:$B,-1)),"")</f>
        <v/>
      </c>
    </row>
    <row r="406" spans="2:9" x14ac:dyDescent="0.35">
      <c r="B406" s="16"/>
      <c r="D406" s="13" t="s">
        <v>82</v>
      </c>
      <c r="I406" s="18" t="str">
        <f>IFERROR(IF($E406="","",MATCH(E406,'Ref table week No.'!$B:$B,-1)),"")</f>
        <v/>
      </c>
    </row>
    <row r="407" spans="2:9" x14ac:dyDescent="0.35">
      <c r="B407" s="16"/>
      <c r="D407" s="13" t="s">
        <v>82</v>
      </c>
      <c r="I407" s="18" t="str">
        <f>IFERROR(IF($E407="","",MATCH(E407,'Ref table week No.'!$B:$B,-1)),"")</f>
        <v/>
      </c>
    </row>
    <row r="408" spans="2:9" x14ac:dyDescent="0.35">
      <c r="B408" s="16"/>
      <c r="D408" s="13" t="s">
        <v>82</v>
      </c>
      <c r="I408" s="18" t="str">
        <f>IFERROR(IF($E408="","",MATCH(E408,'Ref table week No.'!$B:$B,-1)),"")</f>
        <v/>
      </c>
    </row>
    <row r="409" spans="2:9" x14ac:dyDescent="0.35">
      <c r="B409" s="16"/>
      <c r="D409" s="13" t="s">
        <v>82</v>
      </c>
      <c r="I409" s="18" t="str">
        <f>IFERROR(IF($E409="","",MATCH(E409,'Ref table week No.'!$B:$B,-1)),"")</f>
        <v/>
      </c>
    </row>
    <row r="410" spans="2:9" x14ac:dyDescent="0.35">
      <c r="B410" s="16"/>
      <c r="D410" s="13" t="s">
        <v>82</v>
      </c>
      <c r="I410" s="18" t="str">
        <f>IFERROR(IF($E410="","",MATCH(E410,'Ref table week No.'!$B:$B,-1)),"")</f>
        <v/>
      </c>
    </row>
    <row r="411" spans="2:9" x14ac:dyDescent="0.35">
      <c r="B411" s="16"/>
      <c r="D411" s="13" t="s">
        <v>82</v>
      </c>
      <c r="I411" s="18" t="str">
        <f>IFERROR(IF($E411="","",MATCH(E411,'Ref table week No.'!$B:$B,-1)),"")</f>
        <v/>
      </c>
    </row>
    <row r="412" spans="2:9" x14ac:dyDescent="0.35">
      <c r="B412" s="16"/>
      <c r="D412" s="13" t="s">
        <v>82</v>
      </c>
      <c r="I412" s="18" t="str">
        <f>IFERROR(IF($E412="","",MATCH(E412,'Ref table week No.'!$B:$B,-1)),"")</f>
        <v/>
      </c>
    </row>
    <row r="413" spans="2:9" x14ac:dyDescent="0.35">
      <c r="B413" s="16"/>
      <c r="D413" s="13" t="s">
        <v>82</v>
      </c>
      <c r="I413" s="18" t="str">
        <f>IFERROR(IF($E413="","",MATCH(E413,'Ref table week No.'!$B:$B,-1)),"")</f>
        <v/>
      </c>
    </row>
    <row r="414" spans="2:9" x14ac:dyDescent="0.35">
      <c r="B414" s="16"/>
      <c r="D414" s="13" t="s">
        <v>82</v>
      </c>
      <c r="I414" s="18" t="str">
        <f>IFERROR(IF($E414="","",MATCH(E414,'Ref table week No.'!$B:$B,-1)),"")</f>
        <v/>
      </c>
    </row>
    <row r="415" spans="2:9" x14ac:dyDescent="0.35">
      <c r="B415" s="16"/>
      <c r="D415" s="13" t="s">
        <v>82</v>
      </c>
      <c r="I415" s="18" t="str">
        <f>IFERROR(IF($E415="","",MATCH(E415,'Ref table week No.'!$B:$B,-1)),"")</f>
        <v/>
      </c>
    </row>
    <row r="416" spans="2:9" x14ac:dyDescent="0.35">
      <c r="B416" s="16"/>
      <c r="D416" s="13" t="s">
        <v>82</v>
      </c>
      <c r="I416" s="18" t="str">
        <f>IFERROR(IF($E416="","",MATCH(E416,'Ref table week No.'!$B:$B,-1)),"")</f>
        <v/>
      </c>
    </row>
    <row r="417" spans="2:9" x14ac:dyDescent="0.35">
      <c r="B417" s="16"/>
      <c r="D417" s="13" t="s">
        <v>82</v>
      </c>
      <c r="I417" s="18" t="str">
        <f>IFERROR(IF($E417="","",MATCH(E417,'Ref table week No.'!$B:$B,-1)),"")</f>
        <v/>
      </c>
    </row>
    <row r="418" spans="2:9" x14ac:dyDescent="0.35">
      <c r="B418" s="16"/>
      <c r="D418" s="13" t="s">
        <v>82</v>
      </c>
      <c r="I418" s="18" t="str">
        <f>IFERROR(IF($E418="","",MATCH(E418,'Ref table week No.'!$B:$B,-1)),"")</f>
        <v/>
      </c>
    </row>
    <row r="419" spans="2:9" x14ac:dyDescent="0.35">
      <c r="B419" s="16"/>
      <c r="D419" s="13" t="s">
        <v>82</v>
      </c>
      <c r="I419" s="18" t="str">
        <f>IFERROR(IF($E419="","",MATCH(E419,'Ref table week No.'!$B:$B,-1)),"")</f>
        <v/>
      </c>
    </row>
    <row r="420" spans="2:9" x14ac:dyDescent="0.35">
      <c r="B420" s="16"/>
      <c r="D420" s="13" t="s">
        <v>82</v>
      </c>
      <c r="I420" s="18" t="str">
        <f>IFERROR(IF($E420="","",MATCH(E420,'Ref table week No.'!$B:$B,-1)),"")</f>
        <v/>
      </c>
    </row>
    <row r="421" spans="2:9" x14ac:dyDescent="0.35">
      <c r="B421" s="16"/>
      <c r="D421" s="13" t="s">
        <v>82</v>
      </c>
      <c r="I421" s="18" t="str">
        <f>IFERROR(IF($E421="","",MATCH(E421,'Ref table week No.'!$B:$B,-1)),"")</f>
        <v/>
      </c>
    </row>
    <row r="422" spans="2:9" x14ac:dyDescent="0.35">
      <c r="B422" s="16"/>
      <c r="D422" s="13" t="s">
        <v>82</v>
      </c>
      <c r="I422" s="18" t="str">
        <f>IFERROR(IF($E422="","",MATCH(E422,'Ref table week No.'!$B:$B,-1)),"")</f>
        <v/>
      </c>
    </row>
    <row r="423" spans="2:9" x14ac:dyDescent="0.35">
      <c r="B423" s="16"/>
      <c r="D423" s="13" t="s">
        <v>82</v>
      </c>
      <c r="I423" s="18" t="str">
        <f>IFERROR(IF($E423="","",MATCH(E423,'Ref table week No.'!$B:$B,-1)),"")</f>
        <v/>
      </c>
    </row>
    <row r="424" spans="2:9" x14ac:dyDescent="0.35">
      <c r="B424" s="16"/>
      <c r="D424" s="13" t="s">
        <v>82</v>
      </c>
      <c r="I424" s="18" t="str">
        <f>IFERROR(IF($E424="","",MATCH(E424,'Ref table week No.'!$B:$B,-1)),"")</f>
        <v/>
      </c>
    </row>
    <row r="425" spans="2:9" x14ac:dyDescent="0.35">
      <c r="B425" s="16"/>
      <c r="D425" s="13" t="s">
        <v>82</v>
      </c>
      <c r="I425" s="18" t="str">
        <f>IFERROR(IF($E425="","",MATCH(E425,'Ref table week No.'!$B:$B,-1)),"")</f>
        <v/>
      </c>
    </row>
    <row r="426" spans="2:9" x14ac:dyDescent="0.35">
      <c r="B426" s="16"/>
      <c r="D426" s="13" t="s">
        <v>82</v>
      </c>
      <c r="I426" s="18" t="str">
        <f>IFERROR(IF($E426="","",MATCH(E426,'Ref table week No.'!$B:$B,-1)),"")</f>
        <v/>
      </c>
    </row>
    <row r="427" spans="2:9" x14ac:dyDescent="0.35">
      <c r="B427" s="16"/>
      <c r="D427" s="13" t="s">
        <v>82</v>
      </c>
      <c r="I427" s="18" t="str">
        <f>IFERROR(IF($E427="","",MATCH(E427,'Ref table week No.'!$B:$B,-1)),"")</f>
        <v/>
      </c>
    </row>
    <row r="428" spans="2:9" x14ac:dyDescent="0.35">
      <c r="B428" s="16"/>
      <c r="D428" s="13" t="s">
        <v>82</v>
      </c>
      <c r="I428" s="18" t="str">
        <f>IFERROR(IF($E428="","",MATCH(E428,'Ref table week No.'!$B:$B,-1)),"")</f>
        <v/>
      </c>
    </row>
    <row r="429" spans="2:9" x14ac:dyDescent="0.35">
      <c r="B429" s="16"/>
      <c r="D429" s="13" t="s">
        <v>82</v>
      </c>
      <c r="I429" s="18" t="str">
        <f>IFERROR(IF($E429="","",MATCH(E429,'Ref table week No.'!$B:$B,-1)),"")</f>
        <v/>
      </c>
    </row>
    <row r="430" spans="2:9" x14ac:dyDescent="0.35">
      <c r="B430" s="16"/>
      <c r="D430" s="13" t="s">
        <v>82</v>
      </c>
      <c r="I430" s="18" t="str">
        <f>IFERROR(IF($E430="","",MATCH(E430,'Ref table week No.'!$B:$B,-1)),"")</f>
        <v/>
      </c>
    </row>
    <row r="431" spans="2:9" x14ac:dyDescent="0.35">
      <c r="B431" s="16"/>
      <c r="D431" s="13" t="s">
        <v>82</v>
      </c>
      <c r="I431" s="18" t="str">
        <f>IFERROR(IF($E431="","",MATCH(E431,'Ref table week No.'!$B:$B,-1)),"")</f>
        <v/>
      </c>
    </row>
    <row r="432" spans="2:9" x14ac:dyDescent="0.35">
      <c r="B432" s="16"/>
      <c r="D432" s="13" t="s">
        <v>82</v>
      </c>
      <c r="I432" s="18" t="str">
        <f>IFERROR(IF($E432="","",MATCH(E432,'Ref table week No.'!$B:$B,-1)),"")</f>
        <v/>
      </c>
    </row>
    <row r="433" spans="2:9" x14ac:dyDescent="0.35">
      <c r="B433" s="16"/>
      <c r="D433" s="13" t="s">
        <v>82</v>
      </c>
      <c r="I433" s="18" t="str">
        <f>IFERROR(IF($E433="","",MATCH(E433,'Ref table week No.'!$B:$B,-1)),"")</f>
        <v/>
      </c>
    </row>
    <row r="434" spans="2:9" x14ac:dyDescent="0.35">
      <c r="B434" s="16"/>
      <c r="D434" s="13" t="s">
        <v>82</v>
      </c>
      <c r="I434" s="18" t="str">
        <f>IFERROR(IF($E434="","",MATCH(E434,'Ref table week No.'!$B:$B,-1)),"")</f>
        <v/>
      </c>
    </row>
    <row r="435" spans="2:9" x14ac:dyDescent="0.35">
      <c r="B435" s="16"/>
      <c r="D435" s="13" t="s">
        <v>82</v>
      </c>
      <c r="I435" s="18" t="str">
        <f>IFERROR(IF($E435="","",MATCH(E435,'Ref table week No.'!$B:$B,-1)),"")</f>
        <v/>
      </c>
    </row>
    <row r="436" spans="2:9" x14ac:dyDescent="0.35">
      <c r="B436" s="16"/>
      <c r="D436" s="13" t="s">
        <v>82</v>
      </c>
      <c r="I436" s="18" t="str">
        <f>IFERROR(IF($E436="","",MATCH(E436,'Ref table week No.'!$B:$B,-1)),"")</f>
        <v/>
      </c>
    </row>
    <row r="437" spans="2:9" x14ac:dyDescent="0.35">
      <c r="B437" s="16"/>
      <c r="D437" s="13" t="s">
        <v>82</v>
      </c>
      <c r="I437" s="18" t="str">
        <f>IFERROR(IF($E437="","",MATCH(E437,'Ref table week No.'!$B:$B,-1)),"")</f>
        <v/>
      </c>
    </row>
    <row r="438" spans="2:9" x14ac:dyDescent="0.35">
      <c r="B438" s="16"/>
      <c r="D438" s="13" t="s">
        <v>82</v>
      </c>
      <c r="I438" s="18" t="str">
        <f>IFERROR(IF($E438="","",MATCH(E438,'Ref table week No.'!$B:$B,-1)),"")</f>
        <v/>
      </c>
    </row>
    <row r="439" spans="2:9" x14ac:dyDescent="0.35">
      <c r="B439" s="16"/>
      <c r="D439" s="13" t="s">
        <v>82</v>
      </c>
      <c r="I439" s="18" t="str">
        <f>IFERROR(IF($E439="","",MATCH(E439,'Ref table week No.'!$B:$B,-1)),"")</f>
        <v/>
      </c>
    </row>
    <row r="440" spans="2:9" x14ac:dyDescent="0.35">
      <c r="B440" s="16"/>
      <c r="D440" s="13" t="s">
        <v>82</v>
      </c>
      <c r="I440" s="18" t="str">
        <f>IFERROR(IF($E440="","",MATCH(E440,'Ref table week No.'!$B:$B,-1)),"")</f>
        <v/>
      </c>
    </row>
    <row r="441" spans="2:9" x14ac:dyDescent="0.35">
      <c r="B441" s="16"/>
      <c r="D441" s="13" t="s">
        <v>82</v>
      </c>
      <c r="I441" s="18" t="str">
        <f>IFERROR(IF($E441="","",MATCH(E441,'Ref table week No.'!$B:$B,-1)),"")</f>
        <v/>
      </c>
    </row>
    <row r="442" spans="2:9" x14ac:dyDescent="0.35">
      <c r="B442" s="16"/>
      <c r="D442" s="13" t="s">
        <v>82</v>
      </c>
      <c r="I442" s="18" t="str">
        <f>IFERROR(IF($E442="","",MATCH(E442,'Ref table week No.'!$B:$B,-1)),"")</f>
        <v/>
      </c>
    </row>
    <row r="443" spans="2:9" x14ac:dyDescent="0.35">
      <c r="B443" s="16"/>
      <c r="D443" s="13" t="s">
        <v>82</v>
      </c>
      <c r="I443" s="18" t="str">
        <f>IFERROR(IF($E443="","",MATCH(E443,'Ref table week No.'!$B:$B,-1)),"")</f>
        <v/>
      </c>
    </row>
    <row r="444" spans="2:9" x14ac:dyDescent="0.35">
      <c r="B444" s="16"/>
      <c r="D444" s="13" t="s">
        <v>82</v>
      </c>
      <c r="I444" s="18" t="str">
        <f>IFERROR(IF($E444="","",MATCH(E444,'Ref table week No.'!$B:$B,-1)),"")</f>
        <v/>
      </c>
    </row>
    <row r="445" spans="2:9" x14ac:dyDescent="0.35">
      <c r="B445" s="16"/>
      <c r="D445" s="13" t="s">
        <v>82</v>
      </c>
      <c r="I445" s="18" t="str">
        <f>IFERROR(IF($E445="","",MATCH(E445,'Ref table week No.'!$B:$B,-1)),"")</f>
        <v/>
      </c>
    </row>
    <row r="446" spans="2:9" x14ac:dyDescent="0.35">
      <c r="B446" s="16"/>
      <c r="D446" s="13" t="s">
        <v>82</v>
      </c>
      <c r="I446" s="18" t="str">
        <f>IFERROR(IF($E446="","",MATCH(E446,'Ref table week No.'!$B:$B,-1)),"")</f>
        <v/>
      </c>
    </row>
    <row r="447" spans="2:9" x14ac:dyDescent="0.35">
      <c r="B447" s="16"/>
      <c r="D447" s="13" t="s">
        <v>82</v>
      </c>
      <c r="I447" s="18" t="str">
        <f>IFERROR(IF($E447="","",MATCH(E447,'Ref table week No.'!$B:$B,-1)),"")</f>
        <v/>
      </c>
    </row>
    <row r="448" spans="2:9" x14ac:dyDescent="0.35">
      <c r="B448" s="16"/>
      <c r="D448" s="13" t="s">
        <v>82</v>
      </c>
      <c r="I448" s="18" t="str">
        <f>IFERROR(IF($E448="","",MATCH(E448,'Ref table week No.'!$B:$B,-1)),"")</f>
        <v/>
      </c>
    </row>
    <row r="449" spans="2:9" x14ac:dyDescent="0.35">
      <c r="B449" s="16"/>
      <c r="D449" s="13" t="s">
        <v>82</v>
      </c>
      <c r="I449" s="18" t="str">
        <f>IFERROR(IF($E449="","",MATCH(E449,'Ref table week No.'!$B:$B,-1)),"")</f>
        <v/>
      </c>
    </row>
    <row r="450" spans="2:9" x14ac:dyDescent="0.35">
      <c r="B450" s="16"/>
      <c r="D450" s="13" t="s">
        <v>82</v>
      </c>
      <c r="I450" s="18" t="str">
        <f>IFERROR(IF($E450="","",MATCH(E450,'Ref table week No.'!$B:$B,-1)),"")</f>
        <v/>
      </c>
    </row>
    <row r="451" spans="2:9" x14ac:dyDescent="0.35">
      <c r="B451" s="16"/>
      <c r="D451" s="13" t="s">
        <v>82</v>
      </c>
      <c r="I451" s="18" t="str">
        <f>IFERROR(IF($E451="","",MATCH(E451,'Ref table week No.'!$B:$B,-1)),"")</f>
        <v/>
      </c>
    </row>
    <row r="452" spans="2:9" x14ac:dyDescent="0.35">
      <c r="B452" s="16"/>
      <c r="D452" s="13" t="s">
        <v>82</v>
      </c>
      <c r="I452" s="18" t="str">
        <f>IFERROR(IF($E452="","",MATCH(E452,'Ref table week No.'!$B:$B,-1)),"")</f>
        <v/>
      </c>
    </row>
    <row r="453" spans="2:9" x14ac:dyDescent="0.35">
      <c r="B453" s="16"/>
      <c r="D453" s="13" t="s">
        <v>82</v>
      </c>
      <c r="I453" s="18" t="str">
        <f>IFERROR(IF($E453="","",MATCH(E453,'Ref table week No.'!$B:$B,-1)),"")</f>
        <v/>
      </c>
    </row>
    <row r="454" spans="2:9" x14ac:dyDescent="0.35">
      <c r="B454" s="16"/>
      <c r="D454" s="13" t="s">
        <v>82</v>
      </c>
      <c r="I454" s="18" t="str">
        <f>IFERROR(IF($E454="","",MATCH(E454,'Ref table week No.'!$B:$B,-1)),"")</f>
        <v/>
      </c>
    </row>
    <row r="455" spans="2:9" x14ac:dyDescent="0.35">
      <c r="B455" s="16"/>
      <c r="D455" s="13" t="s">
        <v>82</v>
      </c>
      <c r="I455" s="18" t="str">
        <f>IFERROR(IF($E455="","",MATCH(E455,'Ref table week No.'!$B:$B,-1)),"")</f>
        <v/>
      </c>
    </row>
    <row r="456" spans="2:9" x14ac:dyDescent="0.35">
      <c r="B456" s="16"/>
      <c r="D456" s="13" t="s">
        <v>82</v>
      </c>
      <c r="I456" s="18" t="str">
        <f>IFERROR(IF($E456="","",MATCH(E456,'Ref table week No.'!$B:$B,-1)),"")</f>
        <v/>
      </c>
    </row>
    <row r="457" spans="2:9" x14ac:dyDescent="0.35">
      <c r="B457" s="16"/>
      <c r="D457" s="13" t="s">
        <v>82</v>
      </c>
      <c r="I457" s="18" t="str">
        <f>IFERROR(IF($E457="","",MATCH(E457,'Ref table week No.'!$B:$B,-1)),"")</f>
        <v/>
      </c>
    </row>
    <row r="458" spans="2:9" x14ac:dyDescent="0.35">
      <c r="B458" s="16"/>
      <c r="D458" s="13" t="s">
        <v>82</v>
      </c>
      <c r="I458" s="18" t="str">
        <f>IFERROR(IF($E458="","",MATCH(E458,'Ref table week No.'!$B:$B,-1)),"")</f>
        <v/>
      </c>
    </row>
    <row r="459" spans="2:9" x14ac:dyDescent="0.35">
      <c r="B459" s="16"/>
      <c r="D459" s="13" t="s">
        <v>82</v>
      </c>
      <c r="I459" s="18" t="str">
        <f>IFERROR(IF($E459="","",MATCH(E459,'Ref table week No.'!$B:$B,-1)),"")</f>
        <v/>
      </c>
    </row>
    <row r="460" spans="2:9" x14ac:dyDescent="0.35">
      <c r="B460" s="16"/>
      <c r="D460" s="13" t="s">
        <v>82</v>
      </c>
      <c r="I460" s="18" t="str">
        <f>IFERROR(IF($E460="","",MATCH(E460,'Ref table week No.'!$B:$B,-1)),"")</f>
        <v/>
      </c>
    </row>
    <row r="461" spans="2:9" x14ac:dyDescent="0.35">
      <c r="B461" s="16"/>
      <c r="D461" s="13" t="s">
        <v>82</v>
      </c>
      <c r="I461" s="18" t="str">
        <f>IFERROR(IF($E461="","",MATCH(E461,'Ref table week No.'!$B:$B,-1)),"")</f>
        <v/>
      </c>
    </row>
    <row r="462" spans="2:9" x14ac:dyDescent="0.35">
      <c r="B462" s="16"/>
      <c r="D462" s="13" t="s">
        <v>82</v>
      </c>
      <c r="I462" s="18" t="str">
        <f>IFERROR(IF($E462="","",MATCH(E462,'Ref table week No.'!$B:$B,-1)),"")</f>
        <v/>
      </c>
    </row>
    <row r="463" spans="2:9" x14ac:dyDescent="0.35">
      <c r="B463" s="16"/>
      <c r="D463" s="13" t="s">
        <v>82</v>
      </c>
      <c r="I463" s="18" t="str">
        <f>IFERROR(IF($E463="","",MATCH(E463,'Ref table week No.'!$B:$B,-1)),"")</f>
        <v/>
      </c>
    </row>
    <row r="464" spans="2:9" x14ac:dyDescent="0.35">
      <c r="B464" s="16"/>
      <c r="D464" s="13" t="s">
        <v>82</v>
      </c>
      <c r="I464" s="18" t="str">
        <f>IFERROR(IF($E464="","",MATCH(E464,'Ref table week No.'!$B:$B,-1)),"")</f>
        <v/>
      </c>
    </row>
    <row r="465" spans="2:9" x14ac:dyDescent="0.35">
      <c r="B465" s="16"/>
      <c r="D465" s="13" t="s">
        <v>82</v>
      </c>
      <c r="I465" s="18" t="str">
        <f>IFERROR(IF($E465="","",MATCH(E465,'Ref table week No.'!$B:$B,-1)),"")</f>
        <v/>
      </c>
    </row>
    <row r="466" spans="2:9" x14ac:dyDescent="0.35">
      <c r="B466" s="16"/>
      <c r="D466" s="13" t="s">
        <v>82</v>
      </c>
      <c r="I466" s="18" t="str">
        <f>IFERROR(IF($E466="","",MATCH(E466,'Ref table week No.'!$B:$B,-1)),"")</f>
        <v/>
      </c>
    </row>
    <row r="467" spans="2:9" x14ac:dyDescent="0.35">
      <c r="B467" s="16"/>
      <c r="D467" s="13" t="s">
        <v>82</v>
      </c>
      <c r="I467" s="18" t="str">
        <f>IFERROR(IF($E467="","",MATCH(E467,'Ref table week No.'!$B:$B,-1)),"")</f>
        <v/>
      </c>
    </row>
    <row r="468" spans="2:9" x14ac:dyDescent="0.35">
      <c r="B468" s="16"/>
      <c r="D468" s="13" t="s">
        <v>82</v>
      </c>
      <c r="I468" s="18" t="str">
        <f>IFERROR(IF($E468="","",MATCH(E468,'Ref table week No.'!$B:$B,-1)),"")</f>
        <v/>
      </c>
    </row>
    <row r="469" spans="2:9" x14ac:dyDescent="0.35">
      <c r="B469" s="16"/>
      <c r="D469" s="13" t="s">
        <v>82</v>
      </c>
      <c r="I469" s="18" t="str">
        <f>IFERROR(IF($E469="","",MATCH(E469,'Ref table week No.'!$B:$B,-1)),"")</f>
        <v/>
      </c>
    </row>
    <row r="470" spans="2:9" x14ac:dyDescent="0.35">
      <c r="B470" s="16"/>
      <c r="D470" s="13" t="s">
        <v>82</v>
      </c>
      <c r="I470" s="18" t="str">
        <f>IFERROR(IF($E470="","",MATCH(E470,'Ref table week No.'!$B:$B,-1)),"")</f>
        <v/>
      </c>
    </row>
    <row r="471" spans="2:9" x14ac:dyDescent="0.35">
      <c r="B471" s="16"/>
      <c r="D471" s="13" t="s">
        <v>82</v>
      </c>
      <c r="I471" s="18" t="str">
        <f>IFERROR(IF($E471="","",MATCH(E471,'Ref table week No.'!$B:$B,-1)),"")</f>
        <v/>
      </c>
    </row>
    <row r="472" spans="2:9" x14ac:dyDescent="0.35">
      <c r="B472" s="16"/>
      <c r="D472" s="13" t="s">
        <v>82</v>
      </c>
      <c r="I472" s="18" t="str">
        <f>IFERROR(IF($E472="","",MATCH(E472,'Ref table week No.'!$B:$B,-1)),"")</f>
        <v/>
      </c>
    </row>
    <row r="473" spans="2:9" x14ac:dyDescent="0.35">
      <c r="B473" s="16"/>
      <c r="D473" s="13" t="s">
        <v>82</v>
      </c>
      <c r="I473" s="18" t="str">
        <f>IFERROR(IF($E473="","",MATCH(E473,'Ref table week No.'!$B:$B,-1)),"")</f>
        <v/>
      </c>
    </row>
    <row r="474" spans="2:9" x14ac:dyDescent="0.35">
      <c r="B474" s="16"/>
      <c r="D474" s="13" t="s">
        <v>82</v>
      </c>
      <c r="I474" s="18" t="str">
        <f>IFERROR(IF($E474="","",MATCH(E474,'Ref table week No.'!$B:$B,-1)),"")</f>
        <v/>
      </c>
    </row>
    <row r="475" spans="2:9" x14ac:dyDescent="0.35">
      <c r="B475" s="16"/>
      <c r="D475" s="13" t="s">
        <v>82</v>
      </c>
      <c r="I475" s="18" t="str">
        <f>IFERROR(IF($E475="","",MATCH(E475,'Ref table week No.'!$B:$B,-1)),"")</f>
        <v/>
      </c>
    </row>
    <row r="476" spans="2:9" x14ac:dyDescent="0.35">
      <c r="B476" s="16"/>
      <c r="D476" s="13" t="s">
        <v>82</v>
      </c>
      <c r="I476" s="18" t="str">
        <f>IFERROR(IF($E476="","",MATCH(E476,'Ref table week No.'!$B:$B,-1)),"")</f>
        <v/>
      </c>
    </row>
    <row r="477" spans="2:9" x14ac:dyDescent="0.35">
      <c r="B477" s="16"/>
      <c r="D477" s="13" t="s">
        <v>82</v>
      </c>
      <c r="I477" s="18" t="str">
        <f>IFERROR(IF($E477="","",MATCH(E477,'Ref table week No.'!$B:$B,-1)),"")</f>
        <v/>
      </c>
    </row>
    <row r="478" spans="2:9" x14ac:dyDescent="0.35">
      <c r="B478" s="16"/>
      <c r="D478" s="13" t="s">
        <v>82</v>
      </c>
      <c r="I478" s="18" t="str">
        <f>IFERROR(IF($E478="","",MATCH(E478,'Ref table week No.'!$B:$B,-1)),"")</f>
        <v/>
      </c>
    </row>
    <row r="479" spans="2:9" x14ac:dyDescent="0.35">
      <c r="B479" s="16"/>
      <c r="D479" s="13" t="s">
        <v>82</v>
      </c>
      <c r="I479" s="18" t="str">
        <f>IFERROR(IF($E479="","",MATCH(E479,'Ref table week No.'!$B:$B,-1)),"")</f>
        <v/>
      </c>
    </row>
    <row r="480" spans="2:9" x14ac:dyDescent="0.35">
      <c r="B480" s="16"/>
      <c r="D480" s="13" t="s">
        <v>82</v>
      </c>
      <c r="I480" s="18" t="str">
        <f>IFERROR(IF($E480="","",MATCH(E480,'Ref table week No.'!$B:$B,-1)),"")</f>
        <v/>
      </c>
    </row>
    <row r="481" spans="2:9" x14ac:dyDescent="0.35">
      <c r="B481" s="16"/>
      <c r="D481" s="13" t="s">
        <v>82</v>
      </c>
      <c r="I481" s="18" t="str">
        <f>IFERROR(IF($E481="","",MATCH(E481,'Ref table week No.'!$B:$B,-1)),"")</f>
        <v/>
      </c>
    </row>
    <row r="482" spans="2:9" x14ac:dyDescent="0.35">
      <c r="B482" s="16"/>
      <c r="D482" s="13" t="s">
        <v>82</v>
      </c>
      <c r="I482" s="18" t="str">
        <f>IFERROR(IF($E482="","",MATCH(E482,'Ref table week No.'!$B:$B,-1)),"")</f>
        <v/>
      </c>
    </row>
    <row r="483" spans="2:9" x14ac:dyDescent="0.35">
      <c r="B483" s="16"/>
      <c r="D483" s="13" t="s">
        <v>82</v>
      </c>
      <c r="I483" s="18" t="str">
        <f>IFERROR(IF($E483="","",MATCH(E483,'Ref table week No.'!$B:$B,-1)),"")</f>
        <v/>
      </c>
    </row>
    <row r="484" spans="2:9" x14ac:dyDescent="0.35">
      <c r="B484" s="16"/>
      <c r="D484" s="13" t="s">
        <v>82</v>
      </c>
      <c r="I484" s="18" t="str">
        <f>IFERROR(IF($E484="","",MATCH(E484,'Ref table week No.'!$B:$B,-1)),"")</f>
        <v/>
      </c>
    </row>
    <row r="485" spans="2:9" x14ac:dyDescent="0.35">
      <c r="B485" s="16"/>
      <c r="D485" s="13" t="s">
        <v>82</v>
      </c>
      <c r="I485" s="18" t="str">
        <f>IFERROR(IF($E485="","",MATCH(E485,'Ref table week No.'!$B:$B,-1)),"")</f>
        <v/>
      </c>
    </row>
    <row r="486" spans="2:9" x14ac:dyDescent="0.35">
      <c r="B486" s="16"/>
      <c r="D486" s="13" t="s">
        <v>82</v>
      </c>
      <c r="I486" s="18" t="str">
        <f>IFERROR(IF($E486="","",MATCH(E486,'Ref table week No.'!$B:$B,-1)),"")</f>
        <v/>
      </c>
    </row>
    <row r="487" spans="2:9" x14ac:dyDescent="0.35">
      <c r="B487" s="16"/>
      <c r="D487" s="13" t="s">
        <v>82</v>
      </c>
      <c r="I487" s="18" t="str">
        <f>IFERROR(IF($E487="","",MATCH(E487,'Ref table week No.'!$B:$B,-1)),"")</f>
        <v/>
      </c>
    </row>
    <row r="488" spans="2:9" x14ac:dyDescent="0.35">
      <c r="B488" s="16"/>
      <c r="D488" s="13" t="s">
        <v>82</v>
      </c>
      <c r="I488" s="18" t="str">
        <f>IFERROR(IF($E488="","",MATCH(E488,'Ref table week No.'!$B:$B,-1)),"")</f>
        <v/>
      </c>
    </row>
    <row r="489" spans="2:9" x14ac:dyDescent="0.35">
      <c r="B489" s="16"/>
      <c r="D489" s="13" t="s">
        <v>82</v>
      </c>
      <c r="I489" s="18" t="str">
        <f>IFERROR(IF($E489="","",MATCH(E489,'Ref table week No.'!$B:$B,-1)),"")</f>
        <v/>
      </c>
    </row>
    <row r="490" spans="2:9" x14ac:dyDescent="0.35">
      <c r="B490" s="16"/>
      <c r="D490" s="13" t="s">
        <v>82</v>
      </c>
      <c r="I490" s="18" t="str">
        <f>IFERROR(IF($E490="","",MATCH(E490,'Ref table week No.'!$B:$B,-1)),"")</f>
        <v/>
      </c>
    </row>
    <row r="491" spans="2:9" x14ac:dyDescent="0.35">
      <c r="B491" s="16"/>
      <c r="D491" s="13" t="s">
        <v>82</v>
      </c>
      <c r="I491" s="18" t="str">
        <f>IFERROR(IF($E491="","",MATCH(E491,'Ref table week No.'!$B:$B,-1)),"")</f>
        <v/>
      </c>
    </row>
    <row r="492" spans="2:9" x14ac:dyDescent="0.35">
      <c r="B492" s="16"/>
      <c r="D492" s="13" t="s">
        <v>82</v>
      </c>
      <c r="I492" s="18" t="str">
        <f>IFERROR(IF($E492="","",MATCH(E492,'Ref table week No.'!$B:$B,-1)),"")</f>
        <v/>
      </c>
    </row>
    <row r="493" spans="2:9" x14ac:dyDescent="0.35">
      <c r="B493" s="16"/>
      <c r="D493" s="13" t="s">
        <v>82</v>
      </c>
      <c r="I493" s="18" t="str">
        <f>IFERROR(IF($E493="","",MATCH(E493,'Ref table week No.'!$B:$B,-1)),"")</f>
        <v/>
      </c>
    </row>
    <row r="494" spans="2:9" x14ac:dyDescent="0.35">
      <c r="B494" s="16"/>
      <c r="D494" s="13" t="s">
        <v>82</v>
      </c>
      <c r="I494" s="18" t="str">
        <f>IFERROR(IF($E494="","",MATCH(E494,'Ref table week No.'!$B:$B,-1)),"")</f>
        <v/>
      </c>
    </row>
    <row r="495" spans="2:9" x14ac:dyDescent="0.35">
      <c r="B495" s="16"/>
      <c r="D495" s="13" t="s">
        <v>82</v>
      </c>
      <c r="I495" s="18" t="str">
        <f>IFERROR(IF($E495="","",MATCH(E495,'Ref table week No.'!$B:$B,-1)),"")</f>
        <v/>
      </c>
    </row>
    <row r="496" spans="2:9" x14ac:dyDescent="0.35">
      <c r="B496" s="16"/>
      <c r="D496" s="13" t="s">
        <v>82</v>
      </c>
      <c r="I496" s="18" t="str">
        <f>IFERROR(IF($E496="","",MATCH(E496,'Ref table week No.'!$B:$B,-1)),"")</f>
        <v/>
      </c>
    </row>
    <row r="497" spans="2:9" x14ac:dyDescent="0.35">
      <c r="B497" s="16"/>
      <c r="D497" s="13" t="s">
        <v>82</v>
      </c>
      <c r="I497" s="18" t="str">
        <f>IFERROR(IF($E497="","",MATCH(E497,'Ref table week No.'!$B:$B,-1)),"")</f>
        <v/>
      </c>
    </row>
    <row r="498" spans="2:9" x14ac:dyDescent="0.35">
      <c r="B498" s="16"/>
      <c r="D498" s="13" t="s">
        <v>82</v>
      </c>
      <c r="I498" s="18" t="str">
        <f>IFERROR(IF($E498="","",MATCH(E498,'Ref table week No.'!$B:$B,-1)),"")</f>
        <v/>
      </c>
    </row>
    <row r="499" spans="2:9" x14ac:dyDescent="0.35">
      <c r="B499" s="16"/>
      <c r="D499" s="13" t="s">
        <v>82</v>
      </c>
      <c r="I499" s="18" t="str">
        <f>IFERROR(IF($E499="","",MATCH(E499,'Ref table week No.'!$B:$B,-1)),"")</f>
        <v/>
      </c>
    </row>
    <row r="500" spans="2:9" x14ac:dyDescent="0.35">
      <c r="B500" s="16"/>
      <c r="D500" s="13" t="s">
        <v>82</v>
      </c>
      <c r="I500" s="18" t="str">
        <f>IFERROR(IF($E500="","",MATCH(E500,'Ref table week No.'!$B:$B,-1)),"")</f>
        <v/>
      </c>
    </row>
    <row r="501" spans="2:9" x14ac:dyDescent="0.35">
      <c r="B501" s="16"/>
      <c r="D501" s="13" t="s">
        <v>82</v>
      </c>
      <c r="I501" s="18" t="str">
        <f>IFERROR(IF($E501="","",MATCH(E501,'Ref table week No.'!$B:$B,-1)),"")</f>
        <v/>
      </c>
    </row>
    <row r="502" spans="2:9" x14ac:dyDescent="0.35">
      <c r="B502" s="16"/>
      <c r="D502" s="13" t="s">
        <v>82</v>
      </c>
      <c r="I502" s="18" t="str">
        <f>IFERROR(IF($E502="","",MATCH(E502,'Ref table week No.'!$B:$B,-1)),"")</f>
        <v/>
      </c>
    </row>
    <row r="503" spans="2:9" x14ac:dyDescent="0.35">
      <c r="B503" s="16"/>
      <c r="D503" s="13" t="s">
        <v>82</v>
      </c>
      <c r="I503" s="18" t="str">
        <f>IFERROR(IF($E503="","",MATCH(E503,'Ref table week No.'!$B:$B,-1)),"")</f>
        <v/>
      </c>
    </row>
    <row r="504" spans="2:9" x14ac:dyDescent="0.35">
      <c r="B504" s="16"/>
      <c r="D504" s="13" t="s">
        <v>82</v>
      </c>
      <c r="I504" s="18" t="str">
        <f>IFERROR(IF($E504="","",MATCH(E504,'Ref table week No.'!$B:$B,-1)),"")</f>
        <v/>
      </c>
    </row>
    <row r="505" spans="2:9" x14ac:dyDescent="0.35">
      <c r="B505" s="16"/>
      <c r="D505" s="13" t="s">
        <v>82</v>
      </c>
      <c r="I505" s="18" t="str">
        <f>IFERROR(IF($E505="","",MATCH(E505,'Ref table week No.'!$B:$B,-1)),"")</f>
        <v/>
      </c>
    </row>
    <row r="506" spans="2:9" x14ac:dyDescent="0.35">
      <c r="B506" s="16"/>
      <c r="D506" s="13" t="s">
        <v>82</v>
      </c>
      <c r="I506" s="18" t="str">
        <f>IFERROR(IF($E506="","",MATCH(E506,'Ref table week No.'!$B:$B,-1)),"")</f>
        <v/>
      </c>
    </row>
    <row r="507" spans="2:9" x14ac:dyDescent="0.35">
      <c r="B507" s="16"/>
      <c r="D507" s="13" t="s">
        <v>82</v>
      </c>
      <c r="I507" s="18" t="str">
        <f>IFERROR(IF($E507="","",MATCH(E507,'Ref table week No.'!$B:$B,-1)),"")</f>
        <v/>
      </c>
    </row>
    <row r="508" spans="2:9" x14ac:dyDescent="0.35">
      <c r="B508" s="16"/>
      <c r="D508" s="13" t="s">
        <v>82</v>
      </c>
      <c r="I508" s="18" t="str">
        <f>IFERROR(IF($E508="","",MATCH(E508,'Ref table week No.'!$B:$B,-1)),"")</f>
        <v/>
      </c>
    </row>
    <row r="509" spans="2:9" x14ac:dyDescent="0.35">
      <c r="B509" s="16"/>
      <c r="D509" s="13" t="s">
        <v>82</v>
      </c>
      <c r="I509" s="18" t="str">
        <f>IFERROR(IF($E509="","",MATCH(E509,'Ref table week No.'!$B:$B,-1)),"")</f>
        <v/>
      </c>
    </row>
    <row r="510" spans="2:9" x14ac:dyDescent="0.35">
      <c r="B510" s="16"/>
      <c r="D510" s="13" t="s">
        <v>82</v>
      </c>
      <c r="I510" s="18" t="str">
        <f>IFERROR(IF($E510="","",MATCH(E510,'Ref table week No.'!$B:$B,-1)),"")</f>
        <v/>
      </c>
    </row>
    <row r="511" spans="2:9" x14ac:dyDescent="0.35">
      <c r="B511" s="16"/>
      <c r="D511" s="13" t="s">
        <v>82</v>
      </c>
      <c r="I511" s="18" t="str">
        <f>IFERROR(IF($E511="","",MATCH(E511,'Ref table week No.'!$B:$B,-1)),"")</f>
        <v/>
      </c>
    </row>
    <row r="512" spans="2:9" x14ac:dyDescent="0.35">
      <c r="B512" s="16"/>
      <c r="D512" s="13" t="s">
        <v>82</v>
      </c>
      <c r="I512" s="18" t="str">
        <f>IFERROR(IF($E512="","",MATCH(E512,'Ref table week No.'!$B:$B,-1)),"")</f>
        <v/>
      </c>
    </row>
    <row r="513" spans="2:9" x14ac:dyDescent="0.35">
      <c r="B513" s="16"/>
      <c r="D513" s="13" t="s">
        <v>82</v>
      </c>
      <c r="I513" s="18" t="str">
        <f>IFERROR(IF($E513="","",MATCH(E513,'Ref table week No.'!$B:$B,-1)),"")</f>
        <v/>
      </c>
    </row>
    <row r="514" spans="2:9" x14ac:dyDescent="0.35">
      <c r="B514" s="16"/>
      <c r="D514" s="13" t="s">
        <v>82</v>
      </c>
      <c r="I514" s="18" t="str">
        <f>IFERROR(IF($E514="","",MATCH(E514,'Ref table week No.'!$B:$B,-1)),"")</f>
        <v/>
      </c>
    </row>
    <row r="515" spans="2:9" x14ac:dyDescent="0.35">
      <c r="B515" s="16"/>
      <c r="D515" s="13" t="s">
        <v>82</v>
      </c>
      <c r="I515" s="18" t="str">
        <f>IFERROR(IF($E515="","",MATCH(E515,'Ref table week No.'!$B:$B,-1)),"")</f>
        <v/>
      </c>
    </row>
    <row r="516" spans="2:9" x14ac:dyDescent="0.35">
      <c r="B516" s="16"/>
      <c r="D516" s="13" t="s">
        <v>82</v>
      </c>
      <c r="I516" s="18" t="str">
        <f>IFERROR(IF($E516="","",MATCH(E516,'Ref table week No.'!$B:$B,-1)),"")</f>
        <v/>
      </c>
    </row>
    <row r="517" spans="2:9" x14ac:dyDescent="0.35">
      <c r="B517" s="16"/>
      <c r="D517" s="13" t="s">
        <v>82</v>
      </c>
      <c r="I517" s="18" t="str">
        <f>IFERROR(IF($E517="","",MATCH(E517,'Ref table week No.'!$B:$B,-1)),"")</f>
        <v/>
      </c>
    </row>
    <row r="518" spans="2:9" x14ac:dyDescent="0.35">
      <c r="B518" s="16"/>
      <c r="D518" s="13" t="s">
        <v>82</v>
      </c>
      <c r="I518" s="18" t="str">
        <f>IFERROR(IF($E518="","",MATCH(E518,'Ref table week No.'!$B:$B,-1)),"")</f>
        <v/>
      </c>
    </row>
    <row r="519" spans="2:9" x14ac:dyDescent="0.35">
      <c r="B519" s="16"/>
      <c r="D519" s="13" t="s">
        <v>82</v>
      </c>
      <c r="I519" s="18" t="str">
        <f>IFERROR(IF($E519="","",MATCH(E519,'Ref table week No.'!$B:$B,-1)),"")</f>
        <v/>
      </c>
    </row>
    <row r="520" spans="2:9" x14ac:dyDescent="0.35">
      <c r="B520" s="16"/>
      <c r="D520" s="13" t="s">
        <v>82</v>
      </c>
      <c r="I520" s="18" t="str">
        <f>IFERROR(IF($E520="","",MATCH(E520,'Ref table week No.'!$B:$B,-1)),"")</f>
        <v/>
      </c>
    </row>
    <row r="521" spans="2:9" x14ac:dyDescent="0.35">
      <c r="B521" s="16"/>
      <c r="D521" s="13" t="s">
        <v>82</v>
      </c>
      <c r="I521" s="18" t="str">
        <f>IFERROR(IF($E521="","",MATCH(E521,'Ref table week No.'!$B:$B,-1)),"")</f>
        <v/>
      </c>
    </row>
    <row r="522" spans="2:9" x14ac:dyDescent="0.35">
      <c r="B522" s="16"/>
      <c r="D522" s="13" t="s">
        <v>82</v>
      </c>
      <c r="I522" s="18" t="str">
        <f>IFERROR(IF($E522="","",MATCH(E522,'Ref table week No.'!$B:$B,-1)),"")</f>
        <v/>
      </c>
    </row>
    <row r="523" spans="2:9" x14ac:dyDescent="0.35">
      <c r="B523" s="16"/>
      <c r="D523" s="13" t="s">
        <v>82</v>
      </c>
      <c r="I523" s="18" t="str">
        <f>IFERROR(IF($E523="","",MATCH(E523,'Ref table week No.'!$B:$B,-1)),"")</f>
        <v/>
      </c>
    </row>
    <row r="524" spans="2:9" x14ac:dyDescent="0.35">
      <c r="B524" s="16"/>
      <c r="D524" s="13" t="s">
        <v>82</v>
      </c>
      <c r="I524" s="18" t="str">
        <f>IFERROR(IF($E524="","",MATCH(E524,'Ref table week No.'!$B:$B,-1)),"")</f>
        <v/>
      </c>
    </row>
    <row r="525" spans="2:9" x14ac:dyDescent="0.35">
      <c r="B525" s="16"/>
      <c r="D525" s="13" t="s">
        <v>82</v>
      </c>
      <c r="I525" s="18" t="str">
        <f>IFERROR(IF($E525="","",MATCH(E525,'Ref table week No.'!$B:$B,-1)),"")</f>
        <v/>
      </c>
    </row>
    <row r="526" spans="2:9" x14ac:dyDescent="0.35">
      <c r="B526" s="16"/>
      <c r="D526" s="13" t="s">
        <v>82</v>
      </c>
      <c r="I526" s="18" t="str">
        <f>IFERROR(IF($E526="","",MATCH(E526,'Ref table week No.'!$B:$B,-1)),"")</f>
        <v/>
      </c>
    </row>
    <row r="527" spans="2:9" x14ac:dyDescent="0.35">
      <c r="B527" s="16"/>
      <c r="D527" s="13" t="s">
        <v>82</v>
      </c>
      <c r="I527" s="18" t="str">
        <f>IFERROR(IF($E527="","",MATCH(E527,'Ref table week No.'!$B:$B,-1)),"")</f>
        <v/>
      </c>
    </row>
    <row r="528" spans="2:9" x14ac:dyDescent="0.35">
      <c r="B528" s="16"/>
      <c r="D528" s="13" t="s">
        <v>82</v>
      </c>
      <c r="I528" s="18" t="str">
        <f>IFERROR(IF($E528="","",MATCH(E528,'Ref table week No.'!$B:$B,-1)),"")</f>
        <v/>
      </c>
    </row>
    <row r="529" spans="2:9" x14ac:dyDescent="0.35">
      <c r="B529" s="16"/>
      <c r="D529" s="13" t="s">
        <v>82</v>
      </c>
      <c r="I529" s="18" t="str">
        <f>IFERROR(IF($E529="","",MATCH(E529,'Ref table week No.'!$B:$B,-1)),"")</f>
        <v/>
      </c>
    </row>
    <row r="530" spans="2:9" x14ac:dyDescent="0.35">
      <c r="B530" s="16"/>
      <c r="D530" s="13" t="s">
        <v>82</v>
      </c>
      <c r="I530" s="18" t="str">
        <f>IFERROR(IF($E530="","",MATCH(E530,'Ref table week No.'!$B:$B,-1)),"")</f>
        <v/>
      </c>
    </row>
    <row r="531" spans="2:9" x14ac:dyDescent="0.35">
      <c r="B531" s="16"/>
      <c r="D531" s="13" t="s">
        <v>82</v>
      </c>
      <c r="I531" s="18" t="str">
        <f>IFERROR(IF($E531="","",MATCH(E531,'Ref table week No.'!$B:$B,-1)),"")</f>
        <v/>
      </c>
    </row>
    <row r="532" spans="2:9" x14ac:dyDescent="0.35">
      <c r="B532" s="16"/>
      <c r="D532" s="13" t="s">
        <v>82</v>
      </c>
      <c r="I532" s="18" t="str">
        <f>IFERROR(IF($E532="","",MATCH(E532,'Ref table week No.'!$B:$B,-1)),"")</f>
        <v/>
      </c>
    </row>
    <row r="533" spans="2:9" x14ac:dyDescent="0.35">
      <c r="B533" s="16"/>
      <c r="D533" s="13" t="s">
        <v>82</v>
      </c>
      <c r="I533" s="18" t="str">
        <f>IFERROR(IF($E533="","",MATCH(E533,'Ref table week No.'!$B:$B,-1)),"")</f>
        <v/>
      </c>
    </row>
    <row r="534" spans="2:9" x14ac:dyDescent="0.35">
      <c r="B534" s="16"/>
      <c r="D534" s="13" t="s">
        <v>82</v>
      </c>
      <c r="I534" s="18" t="str">
        <f>IFERROR(IF($E534="","",MATCH(E534,'Ref table week No.'!$B:$B,-1)),"")</f>
        <v/>
      </c>
    </row>
    <row r="535" spans="2:9" x14ac:dyDescent="0.35">
      <c r="B535" s="16"/>
      <c r="D535" s="13" t="s">
        <v>82</v>
      </c>
      <c r="I535" s="18" t="str">
        <f>IFERROR(IF($E535="","",MATCH(E535,'Ref table week No.'!$B:$B,-1)),"")</f>
        <v/>
      </c>
    </row>
    <row r="536" spans="2:9" x14ac:dyDescent="0.35">
      <c r="B536" s="16"/>
      <c r="D536" s="13" t="s">
        <v>82</v>
      </c>
      <c r="I536" s="18" t="str">
        <f>IFERROR(IF($E536="","",MATCH(E536,'Ref table week No.'!$B:$B,-1)),"")</f>
        <v/>
      </c>
    </row>
    <row r="537" spans="2:9" x14ac:dyDescent="0.35">
      <c r="B537" s="16"/>
      <c r="D537" s="13" t="s">
        <v>82</v>
      </c>
      <c r="I537" s="18" t="str">
        <f>IFERROR(IF($E537="","",MATCH(E537,'Ref table week No.'!$B:$B,-1)),"")</f>
        <v/>
      </c>
    </row>
    <row r="538" spans="2:9" x14ac:dyDescent="0.35">
      <c r="B538" s="16"/>
      <c r="D538" s="13" t="s">
        <v>82</v>
      </c>
      <c r="I538" s="18" t="str">
        <f>IFERROR(IF($E538="","",MATCH(E538,'Ref table week No.'!$B:$B,-1)),"")</f>
        <v/>
      </c>
    </row>
    <row r="539" spans="2:9" x14ac:dyDescent="0.35">
      <c r="B539" s="16"/>
      <c r="D539" s="13" t="s">
        <v>82</v>
      </c>
      <c r="I539" s="18" t="str">
        <f>IFERROR(IF($E539="","",MATCH(E539,'Ref table week No.'!$B:$B,-1)),"")</f>
        <v/>
      </c>
    </row>
    <row r="540" spans="2:9" x14ac:dyDescent="0.35">
      <c r="B540" s="16"/>
      <c r="D540" s="13" t="s">
        <v>82</v>
      </c>
      <c r="I540" s="18" t="str">
        <f>IFERROR(IF($E540="","",MATCH(E540,'Ref table week No.'!$B:$B,-1)),"")</f>
        <v/>
      </c>
    </row>
    <row r="541" spans="2:9" x14ac:dyDescent="0.35">
      <c r="B541" s="16"/>
      <c r="D541" s="13" t="s">
        <v>82</v>
      </c>
      <c r="I541" s="18" t="str">
        <f>IFERROR(IF($E541="","",MATCH(E541,'Ref table week No.'!$B:$B,-1)),"")</f>
        <v/>
      </c>
    </row>
    <row r="542" spans="2:9" x14ac:dyDescent="0.35">
      <c r="B542" s="16"/>
      <c r="D542" s="13" t="s">
        <v>82</v>
      </c>
      <c r="I542" s="18" t="str">
        <f>IFERROR(IF($E542="","",MATCH(E542,'Ref table week No.'!$B:$B,-1)),"")</f>
        <v/>
      </c>
    </row>
    <row r="543" spans="2:9" x14ac:dyDescent="0.35">
      <c r="B543" s="16"/>
      <c r="D543" s="13" t="s">
        <v>82</v>
      </c>
      <c r="I543" s="18" t="str">
        <f>IFERROR(IF($E543="","",MATCH(E543,'Ref table week No.'!$B:$B,-1)),"")</f>
        <v/>
      </c>
    </row>
    <row r="544" spans="2:9" x14ac:dyDescent="0.35">
      <c r="B544" s="16"/>
      <c r="D544" s="13" t="s">
        <v>82</v>
      </c>
      <c r="I544" s="18" t="str">
        <f>IFERROR(IF($E544="","",MATCH(E544,'Ref table week No.'!$B:$B,-1)),"")</f>
        <v/>
      </c>
    </row>
    <row r="545" spans="2:9" x14ac:dyDescent="0.35">
      <c r="B545" s="16"/>
      <c r="D545" s="13" t="s">
        <v>82</v>
      </c>
      <c r="I545" s="18" t="str">
        <f>IFERROR(IF($E545="","",MATCH(E545,'Ref table week No.'!$B:$B,-1)),"")</f>
        <v/>
      </c>
    </row>
    <row r="546" spans="2:9" x14ac:dyDescent="0.35">
      <c r="B546" s="16"/>
      <c r="D546" s="13" t="s">
        <v>82</v>
      </c>
      <c r="I546" s="18" t="str">
        <f>IFERROR(IF($E546="","",MATCH(E546,'Ref table week No.'!$B:$B,-1)),"")</f>
        <v/>
      </c>
    </row>
    <row r="547" spans="2:9" x14ac:dyDescent="0.35">
      <c r="B547" s="16"/>
      <c r="D547" s="13" t="s">
        <v>82</v>
      </c>
      <c r="I547" s="18" t="str">
        <f>IFERROR(IF($E547="","",MATCH(E547,'Ref table week No.'!$B:$B,-1)),"")</f>
        <v/>
      </c>
    </row>
    <row r="548" spans="2:9" x14ac:dyDescent="0.35">
      <c r="B548" s="16"/>
      <c r="D548" s="13" t="s">
        <v>82</v>
      </c>
      <c r="I548" s="18" t="str">
        <f>IFERROR(IF($E548="","",MATCH(E548,'Ref table week No.'!$B:$B,-1)),"")</f>
        <v/>
      </c>
    </row>
    <row r="549" spans="2:9" x14ac:dyDescent="0.35">
      <c r="B549" s="16"/>
      <c r="D549" s="13" t="s">
        <v>82</v>
      </c>
      <c r="I549" s="18" t="str">
        <f>IFERROR(IF($E549="","",MATCH(E549,'Ref table week No.'!$B:$B,-1)),"")</f>
        <v/>
      </c>
    </row>
    <row r="550" spans="2:9" x14ac:dyDescent="0.35">
      <c r="B550" s="16"/>
      <c r="D550" s="13" t="s">
        <v>82</v>
      </c>
      <c r="I550" s="18" t="str">
        <f>IFERROR(IF($E550="","",MATCH(E550,'Ref table week No.'!$B:$B,-1)),"")</f>
        <v/>
      </c>
    </row>
    <row r="551" spans="2:9" x14ac:dyDescent="0.35">
      <c r="B551" s="16"/>
      <c r="D551" s="13" t="s">
        <v>82</v>
      </c>
      <c r="I551" s="18" t="str">
        <f>IFERROR(IF($E551="","",MATCH(E551,'Ref table week No.'!$B:$B,-1)),"")</f>
        <v/>
      </c>
    </row>
    <row r="552" spans="2:9" x14ac:dyDescent="0.35">
      <c r="B552" s="16"/>
      <c r="D552" s="13" t="s">
        <v>82</v>
      </c>
      <c r="I552" s="18" t="str">
        <f>IFERROR(IF($E552="","",MATCH(E552,'Ref table week No.'!$B:$B,-1)),"")</f>
        <v/>
      </c>
    </row>
    <row r="553" spans="2:9" x14ac:dyDescent="0.35">
      <c r="B553" s="16"/>
      <c r="D553" s="13" t="s">
        <v>82</v>
      </c>
      <c r="I553" s="18" t="str">
        <f>IFERROR(IF($E553="","",MATCH(E553,'Ref table week No.'!$B:$B,-1)),"")</f>
        <v/>
      </c>
    </row>
    <row r="554" spans="2:9" x14ac:dyDescent="0.35">
      <c r="B554" s="16"/>
      <c r="D554" s="13" t="s">
        <v>82</v>
      </c>
      <c r="I554" s="18" t="str">
        <f>IFERROR(IF($E554="","",MATCH(E554,'Ref table week No.'!$B:$B,-1)),"")</f>
        <v/>
      </c>
    </row>
    <row r="555" spans="2:9" x14ac:dyDescent="0.35">
      <c r="B555" s="16"/>
      <c r="D555" s="13" t="s">
        <v>82</v>
      </c>
      <c r="I555" s="18" t="str">
        <f>IFERROR(IF($E555="","",MATCH(E555,'Ref table week No.'!$B:$B,-1)),"")</f>
        <v/>
      </c>
    </row>
    <row r="556" spans="2:9" x14ac:dyDescent="0.35">
      <c r="B556" s="16"/>
      <c r="D556" s="13" t="s">
        <v>82</v>
      </c>
      <c r="I556" s="18" t="str">
        <f>IFERROR(IF($E556="","",MATCH(E556,'Ref table week No.'!$B:$B,-1)),"")</f>
        <v/>
      </c>
    </row>
    <row r="557" spans="2:9" x14ac:dyDescent="0.35">
      <c r="B557" s="16"/>
      <c r="D557" s="13" t="s">
        <v>82</v>
      </c>
      <c r="I557" s="18" t="str">
        <f>IFERROR(IF($E557="","",MATCH(E557,'Ref table week No.'!$B:$B,-1)),"")</f>
        <v/>
      </c>
    </row>
    <row r="558" spans="2:9" x14ac:dyDescent="0.35">
      <c r="B558" s="16"/>
      <c r="D558" s="13" t="s">
        <v>82</v>
      </c>
      <c r="I558" s="18" t="str">
        <f>IFERROR(IF($E558="","",MATCH(E558,'Ref table week No.'!$B:$B,-1)),"")</f>
        <v/>
      </c>
    </row>
    <row r="559" spans="2:9" x14ac:dyDescent="0.35">
      <c r="B559" s="16"/>
      <c r="D559" s="13" t="s">
        <v>82</v>
      </c>
      <c r="I559" s="18" t="str">
        <f>IFERROR(IF($E559="","",MATCH(E559,'Ref table week No.'!$B:$B,-1)),"")</f>
        <v/>
      </c>
    </row>
    <row r="560" spans="2:9" x14ac:dyDescent="0.35">
      <c r="B560" s="16"/>
      <c r="D560" s="13" t="s">
        <v>82</v>
      </c>
      <c r="I560" s="18" t="str">
        <f>IFERROR(IF($E560="","",MATCH(E560,'Ref table week No.'!$B:$B,-1)),"")</f>
        <v/>
      </c>
    </row>
    <row r="561" spans="2:9" x14ac:dyDescent="0.35">
      <c r="B561" s="16"/>
      <c r="D561" s="13" t="s">
        <v>82</v>
      </c>
      <c r="I561" s="18" t="str">
        <f>IFERROR(IF($E561="","",MATCH(E561,'Ref table week No.'!$B:$B,-1)),"")</f>
        <v/>
      </c>
    </row>
    <row r="562" spans="2:9" x14ac:dyDescent="0.35">
      <c r="B562" s="16"/>
      <c r="D562" s="13" t="s">
        <v>82</v>
      </c>
      <c r="I562" s="18" t="str">
        <f>IFERROR(IF($E562="","",MATCH(E562,'Ref table week No.'!$B:$B,-1)),"")</f>
        <v/>
      </c>
    </row>
    <row r="563" spans="2:9" x14ac:dyDescent="0.35">
      <c r="B563" s="16"/>
      <c r="D563" s="13" t="s">
        <v>82</v>
      </c>
      <c r="I563" s="18" t="str">
        <f>IFERROR(IF($E563="","",MATCH(E563,'Ref table week No.'!$B:$B,-1)),"")</f>
        <v/>
      </c>
    </row>
    <row r="564" spans="2:9" x14ac:dyDescent="0.35">
      <c r="B564" s="16"/>
      <c r="D564" s="13" t="s">
        <v>82</v>
      </c>
      <c r="I564" s="18" t="str">
        <f>IFERROR(IF($E564="","",MATCH(E564,'Ref table week No.'!$B:$B,-1)),"")</f>
        <v/>
      </c>
    </row>
    <row r="565" spans="2:9" x14ac:dyDescent="0.35">
      <c r="B565" s="16"/>
      <c r="D565" s="13" t="s">
        <v>82</v>
      </c>
      <c r="I565" s="18" t="str">
        <f>IFERROR(IF($E565="","",MATCH(E565,'Ref table week No.'!$B:$B,-1)),"")</f>
        <v/>
      </c>
    </row>
    <row r="566" spans="2:9" x14ac:dyDescent="0.35">
      <c r="B566" s="16"/>
      <c r="D566" s="13" t="s">
        <v>82</v>
      </c>
      <c r="I566" s="18" t="str">
        <f>IFERROR(IF($E566="","",MATCH(E566,'Ref table week No.'!$B:$B,-1)),"")</f>
        <v/>
      </c>
    </row>
    <row r="567" spans="2:9" x14ac:dyDescent="0.35">
      <c r="B567" s="16"/>
      <c r="D567" s="13" t="s">
        <v>82</v>
      </c>
      <c r="I567" s="18" t="str">
        <f>IFERROR(IF($E567="","",MATCH(E567,'Ref table week No.'!$B:$B,-1)),"")</f>
        <v/>
      </c>
    </row>
    <row r="568" spans="2:9" x14ac:dyDescent="0.35">
      <c r="B568" s="16"/>
      <c r="D568" s="13" t="s">
        <v>82</v>
      </c>
      <c r="I568" s="18" t="str">
        <f>IFERROR(IF($E568="","",MATCH(E568,'Ref table week No.'!$B:$B,-1)),"")</f>
        <v/>
      </c>
    </row>
    <row r="569" spans="2:9" x14ac:dyDescent="0.35">
      <c r="B569" s="16"/>
      <c r="D569" s="13" t="s">
        <v>82</v>
      </c>
      <c r="I569" s="18" t="str">
        <f>IFERROR(IF($E569="","",MATCH(E569,'Ref table week No.'!$B:$B,-1)),"")</f>
        <v/>
      </c>
    </row>
    <row r="570" spans="2:9" x14ac:dyDescent="0.35">
      <c r="B570" s="16"/>
      <c r="D570" s="13" t="s">
        <v>82</v>
      </c>
      <c r="I570" s="18" t="str">
        <f>IFERROR(IF($E570="","",MATCH(E570,'Ref table week No.'!$B:$B,-1)),"")</f>
        <v/>
      </c>
    </row>
    <row r="571" spans="2:9" x14ac:dyDescent="0.35">
      <c r="B571" s="16"/>
      <c r="D571" s="13" t="s">
        <v>82</v>
      </c>
      <c r="I571" s="18" t="str">
        <f>IFERROR(IF($E571="","",MATCH(E571,'Ref table week No.'!$B:$B,-1)),"")</f>
        <v/>
      </c>
    </row>
    <row r="572" spans="2:9" x14ac:dyDescent="0.35">
      <c r="B572" s="16"/>
      <c r="D572" s="13" t="s">
        <v>82</v>
      </c>
      <c r="I572" s="18" t="str">
        <f>IFERROR(IF($E572="","",MATCH(E572,'Ref table week No.'!$B:$B,-1)),"")</f>
        <v/>
      </c>
    </row>
    <row r="573" spans="2:9" x14ac:dyDescent="0.35">
      <c r="B573" s="16"/>
      <c r="D573" s="13" t="s">
        <v>82</v>
      </c>
      <c r="I573" s="18" t="str">
        <f>IFERROR(IF($E573="","",MATCH(E573,'Ref table week No.'!$B:$B,-1)),"")</f>
        <v/>
      </c>
    </row>
    <row r="574" spans="2:9" x14ac:dyDescent="0.35">
      <c r="B574" s="16"/>
      <c r="D574" s="13" t="s">
        <v>82</v>
      </c>
      <c r="I574" s="18" t="str">
        <f>IFERROR(IF($E574="","",MATCH(E574,'Ref table week No.'!$B:$B,-1)),"")</f>
        <v/>
      </c>
    </row>
    <row r="575" spans="2:9" x14ac:dyDescent="0.35">
      <c r="B575" s="16"/>
      <c r="D575" s="13" t="s">
        <v>82</v>
      </c>
      <c r="I575" s="18" t="str">
        <f>IFERROR(IF($E575="","",MATCH(E575,'Ref table week No.'!$B:$B,-1)),"")</f>
        <v/>
      </c>
    </row>
    <row r="576" spans="2:9" x14ac:dyDescent="0.35">
      <c r="B576" s="16"/>
      <c r="D576" s="13" t="s">
        <v>82</v>
      </c>
      <c r="I576" s="18" t="str">
        <f>IFERROR(IF($E576="","",MATCH(E576,'Ref table week No.'!$B:$B,-1)),"")</f>
        <v/>
      </c>
    </row>
    <row r="577" spans="2:9" x14ac:dyDescent="0.35">
      <c r="B577" s="16"/>
      <c r="D577" s="13" t="s">
        <v>82</v>
      </c>
      <c r="I577" s="18" t="str">
        <f>IFERROR(IF($E577="","",MATCH(E577,'Ref table week No.'!$B:$B,-1)),"")</f>
        <v/>
      </c>
    </row>
    <row r="578" spans="2:9" x14ac:dyDescent="0.35">
      <c r="B578" s="16"/>
      <c r="D578" s="13" t="s">
        <v>82</v>
      </c>
      <c r="I578" s="18" t="str">
        <f>IFERROR(IF($E578="","",MATCH(E578,'Ref table week No.'!$B:$B,-1)),"")</f>
        <v/>
      </c>
    </row>
    <row r="579" spans="2:9" x14ac:dyDescent="0.35">
      <c r="B579" s="16"/>
      <c r="D579" s="13" t="s">
        <v>82</v>
      </c>
      <c r="I579" s="18" t="str">
        <f>IFERROR(IF($E579="","",MATCH(E579,'Ref table week No.'!$B:$B,-1)),"")</f>
        <v/>
      </c>
    </row>
    <row r="580" spans="2:9" x14ac:dyDescent="0.35">
      <c r="B580" s="16"/>
      <c r="D580" s="13" t="s">
        <v>82</v>
      </c>
      <c r="I580" s="18" t="str">
        <f>IFERROR(IF($E580="","",MATCH(E580,'Ref table week No.'!$B:$B,-1)),"")</f>
        <v/>
      </c>
    </row>
    <row r="581" spans="2:9" x14ac:dyDescent="0.35">
      <c r="B581" s="16"/>
      <c r="D581" s="13" t="s">
        <v>82</v>
      </c>
      <c r="I581" s="18" t="str">
        <f>IFERROR(IF($E581="","",MATCH(E581,'Ref table week No.'!$B:$B,-1)),"")</f>
        <v/>
      </c>
    </row>
    <row r="582" spans="2:9" x14ac:dyDescent="0.35">
      <c r="B582" s="16"/>
      <c r="D582" s="13" t="s">
        <v>82</v>
      </c>
      <c r="I582" s="18" t="str">
        <f>IFERROR(IF($E582="","",MATCH(E582,'Ref table week No.'!$B:$B,-1)),"")</f>
        <v/>
      </c>
    </row>
    <row r="583" spans="2:9" x14ac:dyDescent="0.35">
      <c r="B583" s="16"/>
      <c r="D583" s="13" t="s">
        <v>82</v>
      </c>
      <c r="I583" s="18" t="str">
        <f>IFERROR(IF($E583="","",MATCH(E583,'Ref table week No.'!$B:$B,-1)),"")</f>
        <v/>
      </c>
    </row>
    <row r="584" spans="2:9" x14ac:dyDescent="0.35">
      <c r="B584" s="16"/>
      <c r="D584" s="13" t="s">
        <v>82</v>
      </c>
      <c r="I584" s="18" t="str">
        <f>IFERROR(IF($E584="","",MATCH(E584,'Ref table week No.'!$B:$B,-1)),"")</f>
        <v/>
      </c>
    </row>
    <row r="585" spans="2:9" x14ac:dyDescent="0.35">
      <c r="B585" s="16"/>
      <c r="D585" s="13" t="s">
        <v>82</v>
      </c>
      <c r="I585" s="18" t="str">
        <f>IFERROR(IF($E585="","",MATCH(E585,'Ref table week No.'!$B:$B,-1)),"")</f>
        <v/>
      </c>
    </row>
    <row r="586" spans="2:9" x14ac:dyDescent="0.35">
      <c r="B586" s="16"/>
      <c r="D586" s="13" t="s">
        <v>82</v>
      </c>
      <c r="I586" s="18" t="str">
        <f>IFERROR(IF($E586="","",MATCH(E586,'Ref table week No.'!$B:$B,-1)),"")</f>
        <v/>
      </c>
    </row>
    <row r="587" spans="2:9" x14ac:dyDescent="0.35">
      <c r="B587" s="16"/>
      <c r="D587" s="13" t="s">
        <v>82</v>
      </c>
      <c r="I587" s="18" t="str">
        <f>IFERROR(IF($E587="","",MATCH(E587,'Ref table week No.'!$B:$B,-1)),"")</f>
        <v/>
      </c>
    </row>
    <row r="588" spans="2:9" x14ac:dyDescent="0.35">
      <c r="B588" s="16"/>
      <c r="D588" s="13" t="s">
        <v>82</v>
      </c>
      <c r="I588" s="18" t="str">
        <f>IFERROR(IF($E588="","",MATCH(E588,'Ref table week No.'!$B:$B,-1)),"")</f>
        <v/>
      </c>
    </row>
    <row r="589" spans="2:9" x14ac:dyDescent="0.35">
      <c r="B589" s="16"/>
      <c r="D589" s="13" t="s">
        <v>82</v>
      </c>
      <c r="I589" s="18" t="str">
        <f>IFERROR(IF($E589="","",MATCH(E589,'Ref table week No.'!$B:$B,-1)),"")</f>
        <v/>
      </c>
    </row>
    <row r="590" spans="2:9" x14ac:dyDescent="0.35">
      <c r="B590" s="16"/>
      <c r="D590" s="13" t="s">
        <v>82</v>
      </c>
      <c r="I590" s="18" t="str">
        <f>IFERROR(IF($E590="","",MATCH(E590,'Ref table week No.'!$B:$B,-1)),"")</f>
        <v/>
      </c>
    </row>
    <row r="591" spans="2:9" x14ac:dyDescent="0.35">
      <c r="B591" s="16"/>
      <c r="D591" s="13" t="s">
        <v>82</v>
      </c>
      <c r="I591" s="18" t="str">
        <f>IFERROR(IF($E591="","",MATCH(E591,'Ref table week No.'!$B:$B,-1)),"")</f>
        <v/>
      </c>
    </row>
    <row r="592" spans="2:9" x14ac:dyDescent="0.35">
      <c r="B592" s="16"/>
      <c r="D592" s="13" t="s">
        <v>82</v>
      </c>
      <c r="I592" s="18" t="str">
        <f>IFERROR(IF($E592="","",MATCH(E592,'Ref table week No.'!$B:$B,-1)),"")</f>
        <v/>
      </c>
    </row>
    <row r="593" spans="2:9" x14ac:dyDescent="0.35">
      <c r="B593" s="16"/>
      <c r="D593" s="13" t="s">
        <v>82</v>
      </c>
      <c r="I593" s="18" t="str">
        <f>IFERROR(IF($E593="","",MATCH(E593,'Ref table week No.'!$B:$B,-1)),"")</f>
        <v/>
      </c>
    </row>
    <row r="594" spans="2:9" x14ac:dyDescent="0.35">
      <c r="B594" s="16"/>
      <c r="D594" s="13" t="s">
        <v>82</v>
      </c>
      <c r="I594" s="18" t="str">
        <f>IFERROR(IF($E594="","",MATCH(E594,'Ref table week No.'!$B:$B,-1)),"")</f>
        <v/>
      </c>
    </row>
    <row r="595" spans="2:9" x14ac:dyDescent="0.35">
      <c r="B595" s="16"/>
      <c r="D595" s="13" t="s">
        <v>82</v>
      </c>
      <c r="I595" s="18" t="str">
        <f>IFERROR(IF($E595="","",MATCH(E595,'Ref table week No.'!$B:$B,-1)),"")</f>
        <v/>
      </c>
    </row>
    <row r="596" spans="2:9" x14ac:dyDescent="0.35">
      <c r="B596" s="16"/>
      <c r="D596" s="13" t="s">
        <v>82</v>
      </c>
      <c r="I596" s="18" t="str">
        <f>IFERROR(IF($E596="","",MATCH(E596,'Ref table week No.'!$B:$B,-1)),"")</f>
        <v/>
      </c>
    </row>
    <row r="597" spans="2:9" x14ac:dyDescent="0.35">
      <c r="B597" s="16"/>
      <c r="D597" s="13" t="s">
        <v>82</v>
      </c>
      <c r="I597" s="18" t="str">
        <f>IFERROR(IF($E597="","",MATCH(E597,'Ref table week No.'!$B:$B,-1)),"")</f>
        <v/>
      </c>
    </row>
    <row r="598" spans="2:9" x14ac:dyDescent="0.35">
      <c r="B598" s="16"/>
      <c r="D598" s="13" t="s">
        <v>82</v>
      </c>
      <c r="I598" s="18" t="str">
        <f>IFERROR(IF($E598="","",MATCH(E598,'Ref table week No.'!$B:$B,-1)),"")</f>
        <v/>
      </c>
    </row>
    <row r="599" spans="2:9" x14ac:dyDescent="0.35">
      <c r="B599" s="16"/>
      <c r="D599" s="13" t="s">
        <v>82</v>
      </c>
      <c r="I599" s="18" t="str">
        <f>IFERROR(IF($E599="","",MATCH(E599,'Ref table week No.'!$B:$B,-1)),"")</f>
        <v/>
      </c>
    </row>
    <row r="600" spans="2:9" x14ac:dyDescent="0.35">
      <c r="B600" s="16"/>
      <c r="D600" s="13" t="s">
        <v>82</v>
      </c>
      <c r="I600" s="18" t="str">
        <f>IFERROR(IF($E600="","",MATCH(E600,'Ref table week No.'!$B:$B,-1)),"")</f>
        <v/>
      </c>
    </row>
    <row r="601" spans="2:9" x14ac:dyDescent="0.35">
      <c r="B601" s="16"/>
      <c r="D601" s="13" t="s">
        <v>82</v>
      </c>
      <c r="I601" s="18" t="str">
        <f>IFERROR(IF($E601="","",MATCH(E601,'Ref table week No.'!$B:$B,-1)),"")</f>
        <v/>
      </c>
    </row>
    <row r="602" spans="2:9" x14ac:dyDescent="0.35">
      <c r="B602" s="16"/>
      <c r="D602" s="13" t="s">
        <v>82</v>
      </c>
      <c r="I602" s="18" t="str">
        <f>IFERROR(IF($E602="","",MATCH(E602,'Ref table week No.'!$B:$B,-1)),"")</f>
        <v/>
      </c>
    </row>
    <row r="603" spans="2:9" x14ac:dyDescent="0.35">
      <c r="B603" s="16"/>
      <c r="D603" s="13" t="s">
        <v>82</v>
      </c>
      <c r="I603" s="18" t="str">
        <f>IFERROR(IF($E603="","",MATCH(E603,'Ref table week No.'!$B:$B,-1)),"")</f>
        <v/>
      </c>
    </row>
    <row r="604" spans="2:9" x14ac:dyDescent="0.35">
      <c r="B604" s="16"/>
      <c r="D604" s="13" t="s">
        <v>82</v>
      </c>
      <c r="I604" s="18" t="str">
        <f>IFERROR(IF($E604="","",MATCH(E604,'Ref table week No.'!$B:$B,-1)),"")</f>
        <v/>
      </c>
    </row>
    <row r="605" spans="2:9" x14ac:dyDescent="0.35">
      <c r="B605" s="16"/>
      <c r="D605" s="13" t="s">
        <v>82</v>
      </c>
      <c r="I605" s="18" t="str">
        <f>IFERROR(IF($E605="","",MATCH(E605,'Ref table week No.'!$B:$B,-1)),"")</f>
        <v/>
      </c>
    </row>
    <row r="606" spans="2:9" x14ac:dyDescent="0.35">
      <c r="B606" s="16"/>
      <c r="D606" s="13" t="s">
        <v>82</v>
      </c>
      <c r="I606" s="18" t="str">
        <f>IFERROR(IF($E606="","",MATCH(E606,'Ref table week No.'!$B:$B,-1)),"")</f>
        <v/>
      </c>
    </row>
    <row r="607" spans="2:9" x14ac:dyDescent="0.35">
      <c r="B607" s="16"/>
      <c r="D607" s="13" t="s">
        <v>82</v>
      </c>
      <c r="I607" s="18" t="str">
        <f>IFERROR(IF($E607="","",MATCH(E607,'Ref table week No.'!$B:$B,-1)),"")</f>
        <v/>
      </c>
    </row>
    <row r="608" spans="2:9" x14ac:dyDescent="0.35">
      <c r="B608" s="16"/>
      <c r="D608" s="13" t="s">
        <v>82</v>
      </c>
      <c r="I608" s="18" t="str">
        <f>IFERROR(IF($E608="","",MATCH(E608,'Ref table week No.'!$B:$B,-1)),"")</f>
        <v/>
      </c>
    </row>
    <row r="609" spans="2:9" x14ac:dyDescent="0.35">
      <c r="B609" s="16"/>
      <c r="D609" s="13" t="s">
        <v>82</v>
      </c>
      <c r="I609" s="18" t="str">
        <f>IFERROR(IF($E609="","",MATCH(E609,'Ref table week No.'!$B:$B,-1)),"")</f>
        <v/>
      </c>
    </row>
    <row r="610" spans="2:9" x14ac:dyDescent="0.35">
      <c r="B610" s="16"/>
      <c r="D610" s="13" t="s">
        <v>82</v>
      </c>
      <c r="I610" s="18" t="str">
        <f>IFERROR(IF($E610="","",MATCH(E610,'Ref table week No.'!$B:$B,-1)),"")</f>
        <v/>
      </c>
    </row>
    <row r="611" spans="2:9" x14ac:dyDescent="0.35">
      <c r="B611" s="16"/>
      <c r="D611" s="13" t="s">
        <v>82</v>
      </c>
      <c r="I611" s="18" t="str">
        <f>IFERROR(IF($E611="","",MATCH(E611,'Ref table week No.'!$B:$B,-1)),"")</f>
        <v/>
      </c>
    </row>
    <row r="612" spans="2:9" x14ac:dyDescent="0.35">
      <c r="B612" s="16"/>
      <c r="D612" s="13" t="s">
        <v>82</v>
      </c>
      <c r="I612" s="18" t="str">
        <f>IFERROR(IF($E612="","",MATCH(E612,'Ref table week No.'!$B:$B,-1)),"")</f>
        <v/>
      </c>
    </row>
    <row r="613" spans="2:9" x14ac:dyDescent="0.35">
      <c r="B613" s="16"/>
      <c r="D613" s="13" t="s">
        <v>82</v>
      </c>
      <c r="I613" s="18" t="str">
        <f>IFERROR(IF($E613="","",MATCH(E613,'Ref table week No.'!$B:$B,-1)),"")</f>
        <v/>
      </c>
    </row>
    <row r="614" spans="2:9" x14ac:dyDescent="0.35">
      <c r="B614" s="16"/>
      <c r="D614" s="13" t="s">
        <v>82</v>
      </c>
      <c r="I614" s="18" t="str">
        <f>IFERROR(IF($E614="","",MATCH(E614,'Ref table week No.'!$B:$B,-1)),"")</f>
        <v/>
      </c>
    </row>
    <row r="615" spans="2:9" x14ac:dyDescent="0.35">
      <c r="B615" s="16"/>
      <c r="D615" s="13" t="s">
        <v>82</v>
      </c>
      <c r="I615" s="18" t="str">
        <f>IFERROR(IF($E615="","",MATCH(E615,'Ref table week No.'!$B:$B,-1)),"")</f>
        <v/>
      </c>
    </row>
    <row r="616" spans="2:9" x14ac:dyDescent="0.35">
      <c r="B616" s="16"/>
      <c r="D616" s="13" t="s">
        <v>82</v>
      </c>
      <c r="I616" s="18" t="str">
        <f>IFERROR(IF($E616="","",MATCH(E616,'Ref table week No.'!$B:$B,-1)),"")</f>
        <v/>
      </c>
    </row>
    <row r="617" spans="2:9" x14ac:dyDescent="0.35">
      <c r="B617" s="16"/>
      <c r="D617" s="13" t="s">
        <v>82</v>
      </c>
      <c r="I617" s="18" t="str">
        <f>IFERROR(IF($E617="","",MATCH(E617,'Ref table week No.'!$B:$B,-1)),"")</f>
        <v/>
      </c>
    </row>
    <row r="618" spans="2:9" x14ac:dyDescent="0.35">
      <c r="B618" s="16"/>
      <c r="D618" s="13" t="s">
        <v>82</v>
      </c>
      <c r="I618" s="18" t="str">
        <f>IFERROR(IF($E618="","",MATCH(E618,'Ref table week No.'!$B:$B,-1)),"")</f>
        <v/>
      </c>
    </row>
    <row r="619" spans="2:9" x14ac:dyDescent="0.35">
      <c r="B619" s="16"/>
      <c r="D619" s="13" t="s">
        <v>82</v>
      </c>
      <c r="I619" s="18" t="str">
        <f>IFERROR(IF($E619="","",MATCH(E619,'Ref table week No.'!$B:$B,-1)),"")</f>
        <v/>
      </c>
    </row>
    <row r="620" spans="2:9" x14ac:dyDescent="0.35">
      <c r="B620" s="16"/>
      <c r="D620" s="13" t="s">
        <v>82</v>
      </c>
      <c r="I620" s="18" t="str">
        <f>IFERROR(IF($E620="","",MATCH(E620,'Ref table week No.'!$B:$B,-1)),"")</f>
        <v/>
      </c>
    </row>
    <row r="621" spans="2:9" x14ac:dyDescent="0.35">
      <c r="B621" s="16"/>
      <c r="D621" s="13" t="s">
        <v>82</v>
      </c>
      <c r="I621" s="18" t="str">
        <f>IFERROR(IF($E621="","",MATCH(E621,'Ref table week No.'!$B:$B,-1)),"")</f>
        <v/>
      </c>
    </row>
    <row r="622" spans="2:9" x14ac:dyDescent="0.35">
      <c r="B622" s="16"/>
      <c r="D622" s="13" t="s">
        <v>82</v>
      </c>
      <c r="I622" s="18" t="str">
        <f>IFERROR(IF($E622="","",MATCH(E622,'Ref table week No.'!$B:$B,-1)),"")</f>
        <v/>
      </c>
    </row>
    <row r="623" spans="2:9" x14ac:dyDescent="0.35">
      <c r="B623" s="16"/>
      <c r="D623" s="13" t="s">
        <v>82</v>
      </c>
      <c r="I623" s="18" t="str">
        <f>IFERROR(IF($E623="","",MATCH(E623,'Ref table week No.'!$B:$B,-1)),"")</f>
        <v/>
      </c>
    </row>
    <row r="624" spans="2:9" x14ac:dyDescent="0.35">
      <c r="B624" s="16"/>
      <c r="D624" s="13" t="s">
        <v>82</v>
      </c>
      <c r="I624" s="18" t="str">
        <f>IFERROR(IF($E624="","",MATCH(E624,'Ref table week No.'!$B:$B,-1)),"")</f>
        <v/>
      </c>
    </row>
    <row r="625" spans="2:9" x14ac:dyDescent="0.35">
      <c r="B625" s="16"/>
      <c r="D625" s="13" t="s">
        <v>82</v>
      </c>
      <c r="I625" s="18" t="str">
        <f>IFERROR(IF($E625="","",MATCH(E625,'Ref table week No.'!$B:$B,-1)),"")</f>
        <v/>
      </c>
    </row>
    <row r="626" spans="2:9" x14ac:dyDescent="0.35">
      <c r="B626" s="16"/>
      <c r="D626" s="13" t="s">
        <v>82</v>
      </c>
      <c r="I626" s="18" t="str">
        <f>IFERROR(IF($E626="","",MATCH(E626,'Ref table week No.'!$B:$B,-1)),"")</f>
        <v/>
      </c>
    </row>
    <row r="627" spans="2:9" x14ac:dyDescent="0.35">
      <c r="B627" s="16"/>
      <c r="D627" s="13" t="s">
        <v>82</v>
      </c>
      <c r="I627" s="18" t="str">
        <f>IFERROR(IF($E627="","",MATCH(E627,'Ref table week No.'!$B:$B,-1)),"")</f>
        <v/>
      </c>
    </row>
    <row r="628" spans="2:9" x14ac:dyDescent="0.35">
      <c r="B628" s="16"/>
      <c r="D628" s="13" t="s">
        <v>82</v>
      </c>
      <c r="I628" s="18" t="str">
        <f>IFERROR(IF($E628="","",MATCH(E628,'Ref table week No.'!$B:$B,-1)),"")</f>
        <v/>
      </c>
    </row>
    <row r="629" spans="2:9" x14ac:dyDescent="0.35">
      <c r="B629" s="16"/>
      <c r="D629" s="13" t="s">
        <v>82</v>
      </c>
      <c r="I629" s="18" t="str">
        <f>IFERROR(IF($E629="","",MATCH(E629,'Ref table week No.'!$B:$B,-1)),"")</f>
        <v/>
      </c>
    </row>
    <row r="630" spans="2:9" x14ac:dyDescent="0.35">
      <c r="B630" s="16"/>
      <c r="D630" s="13" t="s">
        <v>82</v>
      </c>
      <c r="I630" s="18" t="str">
        <f>IFERROR(IF($E630="","",MATCH(E630,'Ref table week No.'!$B:$B,-1)),"")</f>
        <v/>
      </c>
    </row>
    <row r="631" spans="2:9" x14ac:dyDescent="0.35">
      <c r="B631" s="16"/>
      <c r="D631" s="13" t="s">
        <v>82</v>
      </c>
      <c r="I631" s="18" t="str">
        <f>IFERROR(IF($E631="","",MATCH(E631,'Ref table week No.'!$B:$B,-1)),"")</f>
        <v/>
      </c>
    </row>
    <row r="632" spans="2:9" x14ac:dyDescent="0.35">
      <c r="B632" s="16"/>
      <c r="D632" s="13" t="s">
        <v>82</v>
      </c>
      <c r="I632" s="18" t="str">
        <f>IFERROR(IF($E632="","",MATCH(E632,'Ref table week No.'!$B:$B,-1)),"")</f>
        <v/>
      </c>
    </row>
    <row r="633" spans="2:9" x14ac:dyDescent="0.35">
      <c r="B633" s="16"/>
      <c r="D633" s="13" t="s">
        <v>82</v>
      </c>
      <c r="I633" s="18" t="str">
        <f>IFERROR(IF($E633="","",MATCH(E633,'Ref table week No.'!$B:$B,-1)),"")</f>
        <v/>
      </c>
    </row>
    <row r="634" spans="2:9" x14ac:dyDescent="0.35">
      <c r="B634" s="16"/>
      <c r="D634" s="13" t="s">
        <v>82</v>
      </c>
      <c r="I634" s="18" t="str">
        <f>IFERROR(IF($E634="","",MATCH(E634,'Ref table week No.'!$B:$B,-1)),"")</f>
        <v/>
      </c>
    </row>
    <row r="635" spans="2:9" x14ac:dyDescent="0.35">
      <c r="B635" s="16"/>
      <c r="D635" s="13" t="s">
        <v>82</v>
      </c>
      <c r="I635" s="18" t="str">
        <f>IFERROR(IF($E635="","",MATCH(E635,'Ref table week No.'!$B:$B,-1)),"")</f>
        <v/>
      </c>
    </row>
    <row r="636" spans="2:9" x14ac:dyDescent="0.35">
      <c r="B636" s="16"/>
      <c r="D636" s="13" t="s">
        <v>82</v>
      </c>
      <c r="I636" s="18" t="str">
        <f>IFERROR(IF($E636="","",MATCH(E636,'Ref table week No.'!$B:$B,-1)),"")</f>
        <v/>
      </c>
    </row>
    <row r="637" spans="2:9" x14ac:dyDescent="0.35">
      <c r="B637" s="16"/>
      <c r="D637" s="13" t="s">
        <v>82</v>
      </c>
      <c r="I637" s="18" t="str">
        <f>IFERROR(IF($E637="","",MATCH(E637,'Ref table week No.'!$B:$B,-1)),"")</f>
        <v/>
      </c>
    </row>
    <row r="638" spans="2:9" x14ac:dyDescent="0.35">
      <c r="B638" s="16"/>
      <c r="D638" s="13" t="s">
        <v>82</v>
      </c>
      <c r="I638" s="18" t="str">
        <f>IFERROR(IF($E638="","",MATCH(E638,'Ref table week No.'!$B:$B,-1)),"")</f>
        <v/>
      </c>
    </row>
    <row r="639" spans="2:9" x14ac:dyDescent="0.35">
      <c r="B639" s="16"/>
      <c r="D639" s="13" t="s">
        <v>82</v>
      </c>
      <c r="I639" s="18" t="str">
        <f>IFERROR(IF($E639="","",MATCH(E639,'Ref table week No.'!$B:$B,-1)),"")</f>
        <v/>
      </c>
    </row>
    <row r="640" spans="2:9" x14ac:dyDescent="0.35">
      <c r="B640" s="16"/>
      <c r="D640" s="13" t="s">
        <v>82</v>
      </c>
      <c r="I640" s="18" t="str">
        <f>IFERROR(IF($E640="","",MATCH(E640,'Ref table week No.'!$B:$B,-1)),"")</f>
        <v/>
      </c>
    </row>
    <row r="641" spans="2:9" x14ac:dyDescent="0.35">
      <c r="B641" s="16"/>
      <c r="D641" s="13" t="s">
        <v>82</v>
      </c>
      <c r="I641" s="18" t="str">
        <f>IFERROR(IF($E641="","",MATCH(E641,'Ref table week No.'!$B:$B,-1)),"")</f>
        <v/>
      </c>
    </row>
    <row r="642" spans="2:9" x14ac:dyDescent="0.35">
      <c r="B642" s="16"/>
      <c r="D642" s="13" t="s">
        <v>82</v>
      </c>
      <c r="I642" s="18" t="str">
        <f>IFERROR(IF($E642="","",MATCH(E642,'Ref table week No.'!$B:$B,-1)),"")</f>
        <v/>
      </c>
    </row>
    <row r="643" spans="2:9" x14ac:dyDescent="0.35">
      <c r="B643" s="16"/>
      <c r="D643" s="13" t="s">
        <v>82</v>
      </c>
      <c r="I643" s="18" t="str">
        <f>IFERROR(IF($E643="","",MATCH(E643,'Ref table week No.'!$B:$B,-1)),"")</f>
        <v/>
      </c>
    </row>
    <row r="644" spans="2:9" x14ac:dyDescent="0.35">
      <c r="B644" s="16"/>
      <c r="D644" s="13" t="s">
        <v>82</v>
      </c>
      <c r="I644" s="18" t="str">
        <f>IFERROR(IF($E644="","",MATCH(E644,'Ref table week No.'!$B:$B,-1)),"")</f>
        <v/>
      </c>
    </row>
    <row r="645" spans="2:9" x14ac:dyDescent="0.35">
      <c r="B645" s="16"/>
      <c r="D645" s="13" t="s">
        <v>82</v>
      </c>
      <c r="I645" s="18" t="str">
        <f>IFERROR(IF($E645="","",MATCH(E645,'Ref table week No.'!$B:$B,-1)),"")</f>
        <v/>
      </c>
    </row>
    <row r="646" spans="2:9" x14ac:dyDescent="0.35">
      <c r="B646" s="16"/>
      <c r="D646" s="13" t="s">
        <v>82</v>
      </c>
      <c r="I646" s="18" t="str">
        <f>IFERROR(IF($E646="","",MATCH(E646,'Ref table week No.'!$B:$B,-1)),"")</f>
        <v/>
      </c>
    </row>
    <row r="647" spans="2:9" x14ac:dyDescent="0.35">
      <c r="B647" s="16"/>
      <c r="D647" s="13" t="s">
        <v>82</v>
      </c>
      <c r="I647" s="18" t="str">
        <f>IFERROR(IF($E647="","",MATCH(E647,'Ref table week No.'!$B:$B,-1)),"")</f>
        <v/>
      </c>
    </row>
    <row r="648" spans="2:9" x14ac:dyDescent="0.35">
      <c r="B648" s="16"/>
      <c r="D648" s="13" t="s">
        <v>82</v>
      </c>
      <c r="I648" s="18" t="str">
        <f>IFERROR(IF($E648="","",MATCH(E648,'Ref table week No.'!$B:$B,-1)),"")</f>
        <v/>
      </c>
    </row>
    <row r="649" spans="2:9" x14ac:dyDescent="0.35">
      <c r="B649" s="16"/>
      <c r="D649" s="13" t="s">
        <v>82</v>
      </c>
      <c r="I649" s="18" t="str">
        <f>IFERROR(IF($E649="","",MATCH(E649,'Ref table week No.'!$B:$B,-1)),"")</f>
        <v/>
      </c>
    </row>
    <row r="650" spans="2:9" x14ac:dyDescent="0.35">
      <c r="B650" s="16"/>
      <c r="D650" s="13" t="s">
        <v>82</v>
      </c>
      <c r="I650" s="18" t="str">
        <f>IFERROR(IF($E650="","",MATCH(E650,'Ref table week No.'!$B:$B,-1)),"")</f>
        <v/>
      </c>
    </row>
    <row r="651" spans="2:9" x14ac:dyDescent="0.35">
      <c r="B651" s="16"/>
      <c r="D651" s="13" t="s">
        <v>82</v>
      </c>
      <c r="I651" s="18" t="str">
        <f>IFERROR(IF($E651="","",MATCH(E651,'Ref table week No.'!$B:$B,-1)),"")</f>
        <v/>
      </c>
    </row>
    <row r="652" spans="2:9" x14ac:dyDescent="0.35">
      <c r="B652" s="16"/>
      <c r="D652" s="13" t="s">
        <v>82</v>
      </c>
      <c r="I652" s="18" t="str">
        <f>IFERROR(IF($E652="","",MATCH(E652,'Ref table week No.'!$B:$B,-1)),"")</f>
        <v/>
      </c>
    </row>
    <row r="653" spans="2:9" x14ac:dyDescent="0.35">
      <c r="B653" s="16"/>
      <c r="D653" s="13" t="s">
        <v>82</v>
      </c>
      <c r="I653" s="18" t="str">
        <f>IFERROR(IF($E653="","",MATCH(E653,'Ref table week No.'!$B:$B,-1)),"")</f>
        <v/>
      </c>
    </row>
    <row r="654" spans="2:9" x14ac:dyDescent="0.35">
      <c r="B654" s="16"/>
      <c r="D654" s="13" t="s">
        <v>82</v>
      </c>
      <c r="I654" s="18" t="str">
        <f>IFERROR(IF($E654="","",MATCH(E654,'Ref table week No.'!$B:$B,-1)),"")</f>
        <v/>
      </c>
    </row>
    <row r="655" spans="2:9" x14ac:dyDescent="0.35">
      <c r="B655" s="16"/>
      <c r="D655" s="13" t="s">
        <v>82</v>
      </c>
      <c r="I655" s="18" t="str">
        <f>IFERROR(IF($E655="","",MATCH(E655,'Ref table week No.'!$B:$B,-1)),"")</f>
        <v/>
      </c>
    </row>
    <row r="656" spans="2:9" x14ac:dyDescent="0.35">
      <c r="B656" s="16"/>
      <c r="D656" s="13" t="s">
        <v>82</v>
      </c>
      <c r="I656" s="18" t="str">
        <f>IFERROR(IF($E656="","",MATCH(E656,'Ref table week No.'!$B:$B,-1)),"")</f>
        <v/>
      </c>
    </row>
    <row r="657" spans="2:9" x14ac:dyDescent="0.35">
      <c r="B657" s="16"/>
      <c r="D657" s="13" t="s">
        <v>82</v>
      </c>
      <c r="I657" s="18" t="str">
        <f>IFERROR(IF($E657="","",MATCH(E657,'Ref table week No.'!$B:$B,-1)),"")</f>
        <v/>
      </c>
    </row>
    <row r="658" spans="2:9" x14ac:dyDescent="0.35">
      <c r="B658" s="16"/>
      <c r="D658" s="13" t="s">
        <v>82</v>
      </c>
      <c r="I658" s="18" t="str">
        <f>IFERROR(IF($E658="","",MATCH(E658,'Ref table week No.'!$B:$B,-1)),"")</f>
        <v/>
      </c>
    </row>
    <row r="659" spans="2:9" x14ac:dyDescent="0.35">
      <c r="B659" s="16"/>
      <c r="D659" s="13" t="s">
        <v>82</v>
      </c>
      <c r="I659" s="18" t="str">
        <f>IFERROR(IF($E659="","",MATCH(E659,'Ref table week No.'!$B:$B,-1)),"")</f>
        <v/>
      </c>
    </row>
    <row r="660" spans="2:9" x14ac:dyDescent="0.35">
      <c r="B660" s="16"/>
      <c r="D660" s="13" t="s">
        <v>82</v>
      </c>
      <c r="I660" s="18" t="str">
        <f>IFERROR(IF($E660="","",MATCH(E660,'Ref table week No.'!$B:$B,-1)),"")</f>
        <v/>
      </c>
    </row>
    <row r="661" spans="2:9" x14ac:dyDescent="0.35">
      <c r="B661" s="16"/>
      <c r="D661" s="13" t="s">
        <v>82</v>
      </c>
      <c r="I661" s="18" t="str">
        <f>IFERROR(IF($E661="","",MATCH(E661,'Ref table week No.'!$B:$B,-1)),"")</f>
        <v/>
      </c>
    </row>
    <row r="662" spans="2:9" x14ac:dyDescent="0.35">
      <c r="B662" s="16"/>
      <c r="D662" s="13" t="s">
        <v>82</v>
      </c>
      <c r="I662" s="18" t="str">
        <f>IFERROR(IF($E662="","",MATCH(E662,'Ref table week No.'!$B:$B,-1)),"")</f>
        <v/>
      </c>
    </row>
    <row r="663" spans="2:9" x14ac:dyDescent="0.35">
      <c r="B663" s="16"/>
      <c r="D663" s="13" t="s">
        <v>82</v>
      </c>
      <c r="I663" s="18" t="str">
        <f>IFERROR(IF($E663="","",MATCH(E663,'Ref table week No.'!$B:$B,-1)),"")</f>
        <v/>
      </c>
    </row>
    <row r="664" spans="2:9" x14ac:dyDescent="0.35">
      <c r="B664" s="16"/>
      <c r="D664" s="13" t="s">
        <v>82</v>
      </c>
      <c r="I664" s="18" t="str">
        <f>IFERROR(IF($E664="","",MATCH(E664,'Ref table week No.'!$B:$B,-1)),"")</f>
        <v/>
      </c>
    </row>
    <row r="665" spans="2:9" x14ac:dyDescent="0.35">
      <c r="B665" s="16"/>
      <c r="D665" s="13" t="s">
        <v>82</v>
      </c>
      <c r="I665" s="18" t="str">
        <f>IFERROR(IF($E665="","",MATCH(E665,'Ref table week No.'!$B:$B,-1)),"")</f>
        <v/>
      </c>
    </row>
    <row r="666" spans="2:9" x14ac:dyDescent="0.35">
      <c r="B666" s="16"/>
      <c r="D666" s="13" t="s">
        <v>82</v>
      </c>
      <c r="I666" s="18" t="str">
        <f>IFERROR(IF($E666="","",MATCH(E666,'Ref table week No.'!$B:$B,-1)),"")</f>
        <v/>
      </c>
    </row>
    <row r="667" spans="2:9" x14ac:dyDescent="0.35">
      <c r="B667" s="16"/>
      <c r="D667" s="13" t="s">
        <v>82</v>
      </c>
      <c r="I667" s="18" t="str">
        <f>IFERROR(IF($E667="","",MATCH(E667,'Ref table week No.'!$B:$B,-1)),"")</f>
        <v/>
      </c>
    </row>
    <row r="668" spans="2:9" x14ac:dyDescent="0.35">
      <c r="B668" s="16"/>
      <c r="D668" s="13" t="s">
        <v>82</v>
      </c>
      <c r="I668" s="18" t="str">
        <f>IFERROR(IF($E668="","",MATCH(E668,'Ref table week No.'!$B:$B,-1)),"")</f>
        <v/>
      </c>
    </row>
    <row r="669" spans="2:9" x14ac:dyDescent="0.35">
      <c r="B669" s="16"/>
      <c r="D669" s="13" t="s">
        <v>82</v>
      </c>
      <c r="I669" s="18" t="str">
        <f>IFERROR(IF($E669="","",MATCH(E669,'Ref table week No.'!$B:$B,-1)),"")</f>
        <v/>
      </c>
    </row>
    <row r="670" spans="2:9" x14ac:dyDescent="0.35">
      <c r="B670" s="16"/>
      <c r="D670" s="13" t="s">
        <v>82</v>
      </c>
      <c r="I670" s="18" t="str">
        <f>IFERROR(IF($E670="","",MATCH(E670,'Ref table week No.'!$B:$B,-1)),"")</f>
        <v/>
      </c>
    </row>
    <row r="671" spans="2:9" x14ac:dyDescent="0.35">
      <c r="B671" s="16"/>
      <c r="D671" s="13" t="s">
        <v>82</v>
      </c>
      <c r="I671" s="18" t="str">
        <f>IFERROR(IF($E671="","",MATCH(E671,'Ref table week No.'!$B:$B,-1)),"")</f>
        <v/>
      </c>
    </row>
    <row r="672" spans="2:9" x14ac:dyDescent="0.35">
      <c r="B672" s="16"/>
      <c r="D672" s="13" t="s">
        <v>82</v>
      </c>
      <c r="I672" s="18" t="str">
        <f>IFERROR(IF($E672="","",MATCH(E672,'Ref table week No.'!$B:$B,-1)),"")</f>
        <v/>
      </c>
    </row>
    <row r="673" spans="2:9" x14ac:dyDescent="0.35">
      <c r="B673" s="16"/>
      <c r="D673" s="13" t="s">
        <v>82</v>
      </c>
      <c r="I673" s="18" t="str">
        <f>IFERROR(IF($E673="","",MATCH(E673,'Ref table week No.'!$B:$B,-1)),"")</f>
        <v/>
      </c>
    </row>
    <row r="674" spans="2:9" x14ac:dyDescent="0.35">
      <c r="B674" s="16"/>
      <c r="D674" s="13" t="s">
        <v>82</v>
      </c>
      <c r="I674" s="18" t="str">
        <f>IFERROR(IF($E674="","",MATCH(E674,'Ref table week No.'!$B:$B,-1)),"")</f>
        <v/>
      </c>
    </row>
    <row r="675" spans="2:9" x14ac:dyDescent="0.35">
      <c r="B675" s="16"/>
      <c r="D675" s="13" t="s">
        <v>82</v>
      </c>
      <c r="I675" s="18" t="str">
        <f>IFERROR(IF($E675="","",MATCH(E675,'Ref table week No.'!$B:$B,-1)),"")</f>
        <v/>
      </c>
    </row>
    <row r="676" spans="2:9" x14ac:dyDescent="0.35">
      <c r="B676" s="16"/>
      <c r="D676" s="13" t="s">
        <v>82</v>
      </c>
      <c r="I676" s="18" t="str">
        <f>IFERROR(IF($E676="","",MATCH(E676,'Ref table week No.'!$B:$B,-1)),"")</f>
        <v/>
      </c>
    </row>
    <row r="677" spans="2:9" x14ac:dyDescent="0.35">
      <c r="B677" s="16"/>
      <c r="D677" s="13" t="s">
        <v>82</v>
      </c>
      <c r="I677" s="18" t="str">
        <f>IFERROR(IF($E677="","",MATCH(E677,'Ref table week No.'!$B:$B,-1)),"")</f>
        <v/>
      </c>
    </row>
    <row r="678" spans="2:9" x14ac:dyDescent="0.35">
      <c r="B678" s="16"/>
      <c r="D678" s="13" t="s">
        <v>82</v>
      </c>
      <c r="I678" s="18" t="str">
        <f>IFERROR(IF($E678="","",MATCH(E678,'Ref table week No.'!$B:$B,-1)),"")</f>
        <v/>
      </c>
    </row>
    <row r="679" spans="2:9" x14ac:dyDescent="0.35">
      <c r="B679" s="16"/>
      <c r="D679" s="13" t="s">
        <v>82</v>
      </c>
      <c r="I679" s="18" t="str">
        <f>IFERROR(IF($E679="","",MATCH(E679,'Ref table week No.'!$B:$B,-1)),"")</f>
        <v/>
      </c>
    </row>
    <row r="680" spans="2:9" x14ac:dyDescent="0.35">
      <c r="B680" s="16"/>
      <c r="D680" s="13" t="s">
        <v>82</v>
      </c>
      <c r="I680" s="18" t="str">
        <f>IFERROR(IF($E680="","",MATCH(E680,'Ref table week No.'!$B:$B,-1)),"")</f>
        <v/>
      </c>
    </row>
    <row r="681" spans="2:9" x14ac:dyDescent="0.35">
      <c r="B681" s="16"/>
      <c r="D681" s="13" t="s">
        <v>82</v>
      </c>
      <c r="I681" s="18" t="str">
        <f>IFERROR(IF($E681="","",MATCH(E681,'Ref table week No.'!$B:$B,-1)),"")</f>
        <v/>
      </c>
    </row>
    <row r="682" spans="2:9" x14ac:dyDescent="0.35">
      <c r="B682" s="16"/>
      <c r="D682" s="13" t="s">
        <v>82</v>
      </c>
      <c r="I682" s="18" t="str">
        <f>IFERROR(IF($E682="","",MATCH(E682,'Ref table week No.'!$B:$B,-1)),"")</f>
        <v/>
      </c>
    </row>
    <row r="683" spans="2:9" x14ac:dyDescent="0.35">
      <c r="B683" s="16"/>
      <c r="D683" s="13" t="s">
        <v>82</v>
      </c>
      <c r="I683" s="18" t="str">
        <f>IFERROR(IF($E683="","",MATCH(E683,'Ref table week No.'!$B:$B,-1)),"")</f>
        <v/>
      </c>
    </row>
    <row r="684" spans="2:9" x14ac:dyDescent="0.35">
      <c r="B684" s="16"/>
      <c r="D684" s="13" t="s">
        <v>82</v>
      </c>
      <c r="I684" s="18" t="str">
        <f>IFERROR(IF($E684="","",MATCH(E684,'Ref table week No.'!$B:$B,-1)),"")</f>
        <v/>
      </c>
    </row>
    <row r="685" spans="2:9" x14ac:dyDescent="0.35">
      <c r="B685" s="16"/>
      <c r="D685" s="13" t="s">
        <v>82</v>
      </c>
      <c r="I685" s="18" t="str">
        <f>IFERROR(IF($E685="","",MATCH(E685,'Ref table week No.'!$B:$B,-1)),"")</f>
        <v/>
      </c>
    </row>
    <row r="686" spans="2:9" x14ac:dyDescent="0.35">
      <c r="B686" s="16"/>
      <c r="D686" s="13" t="s">
        <v>82</v>
      </c>
      <c r="I686" s="18" t="str">
        <f>IFERROR(IF($E686="","",MATCH(E686,'Ref table week No.'!$B:$B,-1)),"")</f>
        <v/>
      </c>
    </row>
    <row r="687" spans="2:9" x14ac:dyDescent="0.35">
      <c r="B687" s="16"/>
      <c r="D687" s="13" t="s">
        <v>82</v>
      </c>
      <c r="I687" s="18" t="str">
        <f>IFERROR(IF($E687="","",MATCH(E687,'Ref table week No.'!$B:$B,-1)),"")</f>
        <v/>
      </c>
    </row>
    <row r="688" spans="2:9" x14ac:dyDescent="0.35">
      <c r="B688" s="16"/>
      <c r="D688" s="13" t="s">
        <v>82</v>
      </c>
      <c r="I688" s="18" t="str">
        <f>IFERROR(IF($E688="","",MATCH(E688,'Ref table week No.'!$B:$B,-1)),"")</f>
        <v/>
      </c>
    </row>
    <row r="689" spans="2:9" x14ac:dyDescent="0.35">
      <c r="B689" s="16"/>
      <c r="D689" s="13" t="s">
        <v>82</v>
      </c>
      <c r="I689" s="18" t="str">
        <f>IFERROR(IF($E689="","",MATCH(E689,'Ref table week No.'!$B:$B,-1)),"")</f>
        <v/>
      </c>
    </row>
    <row r="690" spans="2:9" x14ac:dyDescent="0.35">
      <c r="B690" s="16"/>
      <c r="D690" s="13" t="s">
        <v>82</v>
      </c>
      <c r="I690" s="18" t="str">
        <f>IFERROR(IF($E690="","",MATCH(E690,'Ref table week No.'!$B:$B,-1)),"")</f>
        <v/>
      </c>
    </row>
    <row r="691" spans="2:9" x14ac:dyDescent="0.35">
      <c r="B691" s="16"/>
      <c r="D691" s="13" t="s">
        <v>82</v>
      </c>
      <c r="I691" s="18" t="str">
        <f>IFERROR(IF($E691="","",MATCH(E691,'Ref table week No.'!$B:$B,-1)),"")</f>
        <v/>
      </c>
    </row>
    <row r="692" spans="2:9" x14ac:dyDescent="0.35">
      <c r="B692" s="16"/>
      <c r="D692" s="13" t="s">
        <v>82</v>
      </c>
      <c r="I692" s="18" t="str">
        <f>IFERROR(IF($E692="","",MATCH(E692,'Ref table week No.'!$B:$B,-1)),"")</f>
        <v/>
      </c>
    </row>
    <row r="693" spans="2:9" x14ac:dyDescent="0.35">
      <c r="B693" s="16"/>
      <c r="D693" s="13" t="s">
        <v>82</v>
      </c>
      <c r="I693" s="18" t="str">
        <f>IFERROR(IF($E693="","",MATCH(E693,'Ref table week No.'!$B:$B,-1)),"")</f>
        <v/>
      </c>
    </row>
    <row r="694" spans="2:9" x14ac:dyDescent="0.35">
      <c r="B694" s="16"/>
      <c r="D694" s="13" t="s">
        <v>82</v>
      </c>
      <c r="I694" s="18" t="str">
        <f>IFERROR(IF($E694="","",MATCH(E694,'Ref table week No.'!$B:$B,-1)),"")</f>
        <v/>
      </c>
    </row>
    <row r="695" spans="2:9" x14ac:dyDescent="0.35">
      <c r="B695" s="16"/>
      <c r="D695" s="13" t="s">
        <v>82</v>
      </c>
      <c r="I695" s="18" t="str">
        <f>IFERROR(IF($E695="","",MATCH(E695,'Ref table week No.'!$B:$B,-1)),"")</f>
        <v/>
      </c>
    </row>
    <row r="696" spans="2:9" x14ac:dyDescent="0.35">
      <c r="B696" s="16"/>
      <c r="D696" s="13" t="s">
        <v>82</v>
      </c>
      <c r="I696" s="18" t="str">
        <f>IFERROR(IF($E696="","",MATCH(E696,'Ref table week No.'!$B:$B,-1)),"")</f>
        <v/>
      </c>
    </row>
    <row r="697" spans="2:9" x14ac:dyDescent="0.35">
      <c r="B697" s="16"/>
      <c r="D697" s="13" t="s">
        <v>82</v>
      </c>
      <c r="I697" s="18" t="str">
        <f>IFERROR(IF($E697="","",MATCH(E697,'Ref table week No.'!$B:$B,-1)),"")</f>
        <v/>
      </c>
    </row>
    <row r="698" spans="2:9" x14ac:dyDescent="0.35">
      <c r="B698" s="16"/>
      <c r="D698" s="13" t="s">
        <v>82</v>
      </c>
      <c r="I698" s="18" t="str">
        <f>IFERROR(IF($E698="","",MATCH(E698,'Ref table week No.'!$B:$B,-1)),"")</f>
        <v/>
      </c>
    </row>
    <row r="699" spans="2:9" x14ac:dyDescent="0.35">
      <c r="B699" s="16"/>
      <c r="D699" s="13" t="s">
        <v>82</v>
      </c>
      <c r="I699" s="18" t="str">
        <f>IFERROR(IF($E699="","",MATCH(E699,'Ref table week No.'!$B:$B,-1)),"")</f>
        <v/>
      </c>
    </row>
    <row r="700" spans="2:9" x14ac:dyDescent="0.35">
      <c r="B700" s="16"/>
      <c r="D700" s="13" t="s">
        <v>82</v>
      </c>
      <c r="I700" s="18" t="str">
        <f>IFERROR(IF($E700="","",MATCH(E700,'Ref table week No.'!$B:$B,-1)),"")</f>
        <v/>
      </c>
    </row>
    <row r="701" spans="2:9" x14ac:dyDescent="0.35">
      <c r="B701" s="16"/>
      <c r="D701" s="13" t="s">
        <v>82</v>
      </c>
      <c r="I701" s="18" t="str">
        <f>IFERROR(IF($E701="","",MATCH(E701,'Ref table week No.'!$B:$B,-1)),"")</f>
        <v/>
      </c>
    </row>
    <row r="702" spans="2:9" x14ac:dyDescent="0.35">
      <c r="B702" s="16"/>
      <c r="D702" s="13" t="s">
        <v>82</v>
      </c>
      <c r="I702" s="18" t="str">
        <f>IFERROR(IF($E702="","",MATCH(E702,'Ref table week No.'!$B:$B,-1)),"")</f>
        <v/>
      </c>
    </row>
    <row r="703" spans="2:9" x14ac:dyDescent="0.35">
      <c r="B703" s="16"/>
      <c r="D703" s="13" t="s">
        <v>82</v>
      </c>
      <c r="I703" s="18" t="str">
        <f>IFERROR(IF($E703="","",MATCH(E703,'Ref table week No.'!$B:$B,-1)),"")</f>
        <v/>
      </c>
    </row>
    <row r="704" spans="2:9" x14ac:dyDescent="0.35">
      <c r="B704" s="16"/>
      <c r="D704" s="13" t="s">
        <v>82</v>
      </c>
      <c r="I704" s="18" t="str">
        <f>IFERROR(IF($E704="","",MATCH(E704,'Ref table week No.'!$B:$B,-1)),"")</f>
        <v/>
      </c>
    </row>
    <row r="705" spans="2:9" x14ac:dyDescent="0.35">
      <c r="B705" s="16"/>
      <c r="D705" s="13" t="s">
        <v>82</v>
      </c>
      <c r="I705" s="18" t="str">
        <f>IFERROR(IF($E705="","",MATCH(E705,'Ref table week No.'!$B:$B,-1)),"")</f>
        <v/>
      </c>
    </row>
    <row r="706" spans="2:9" x14ac:dyDescent="0.35">
      <c r="B706" s="16"/>
      <c r="D706" s="13" t="s">
        <v>82</v>
      </c>
      <c r="I706" s="18" t="str">
        <f>IFERROR(IF($E706="","",MATCH(E706,'Ref table week No.'!$B:$B,-1)),"")</f>
        <v/>
      </c>
    </row>
    <row r="707" spans="2:9" x14ac:dyDescent="0.35">
      <c r="B707" s="16"/>
      <c r="D707" s="13" t="s">
        <v>82</v>
      </c>
      <c r="I707" s="18" t="str">
        <f>IFERROR(IF($E707="","",MATCH(E707,'Ref table week No.'!$B:$B,-1)),"")</f>
        <v/>
      </c>
    </row>
    <row r="708" spans="2:9" x14ac:dyDescent="0.35">
      <c r="B708" s="16"/>
      <c r="D708" s="13" t="s">
        <v>82</v>
      </c>
      <c r="I708" s="18" t="str">
        <f>IFERROR(IF($E708="","",MATCH(E708,'Ref table week No.'!$B:$B,-1)),"")</f>
        <v/>
      </c>
    </row>
    <row r="709" spans="2:9" x14ac:dyDescent="0.35">
      <c r="B709" s="16"/>
      <c r="D709" s="13" t="s">
        <v>82</v>
      </c>
      <c r="I709" s="18" t="str">
        <f>IFERROR(IF($E709="","",MATCH(E709,'Ref table week No.'!$B:$B,-1)),"")</f>
        <v/>
      </c>
    </row>
    <row r="710" spans="2:9" x14ac:dyDescent="0.35">
      <c r="B710" s="16"/>
      <c r="D710" s="13" t="s">
        <v>82</v>
      </c>
      <c r="I710" s="18" t="str">
        <f>IFERROR(IF($E710="","",MATCH(E710,'Ref table week No.'!$B:$B,-1)),"")</f>
        <v/>
      </c>
    </row>
    <row r="711" spans="2:9" x14ac:dyDescent="0.35">
      <c r="B711" s="16"/>
      <c r="D711" s="13" t="s">
        <v>82</v>
      </c>
      <c r="I711" s="18" t="str">
        <f>IFERROR(IF($E711="","",MATCH(E711,'Ref table week No.'!$B:$B,-1)),"")</f>
        <v/>
      </c>
    </row>
    <row r="712" spans="2:9" x14ac:dyDescent="0.35">
      <c r="B712" s="16"/>
      <c r="D712" s="13" t="s">
        <v>82</v>
      </c>
      <c r="I712" s="18" t="str">
        <f>IFERROR(IF($E712="","",MATCH(E712,'Ref table week No.'!$B:$B,-1)),"")</f>
        <v/>
      </c>
    </row>
    <row r="713" spans="2:9" x14ac:dyDescent="0.35">
      <c r="B713" s="16"/>
      <c r="D713" s="13" t="s">
        <v>82</v>
      </c>
      <c r="I713" s="18" t="str">
        <f>IFERROR(IF($E713="","",MATCH(E713,'Ref table week No.'!$B:$B,-1)),"")</f>
        <v/>
      </c>
    </row>
    <row r="714" spans="2:9" x14ac:dyDescent="0.35">
      <c r="B714" s="16"/>
      <c r="D714" s="13" t="s">
        <v>82</v>
      </c>
      <c r="I714" s="18" t="str">
        <f>IFERROR(IF($E714="","",MATCH(E714,'Ref table week No.'!$B:$B,-1)),"")</f>
        <v/>
      </c>
    </row>
    <row r="715" spans="2:9" x14ac:dyDescent="0.35">
      <c r="B715" s="16"/>
      <c r="D715" s="13" t="s">
        <v>82</v>
      </c>
      <c r="I715" s="18" t="str">
        <f>IFERROR(IF($E715="","",MATCH(E715,'Ref table week No.'!$B:$B,-1)),"")</f>
        <v/>
      </c>
    </row>
    <row r="716" spans="2:9" x14ac:dyDescent="0.35">
      <c r="B716" s="16"/>
      <c r="D716" s="13" t="s">
        <v>82</v>
      </c>
      <c r="I716" s="18" t="str">
        <f>IFERROR(IF($E716="","",MATCH(E716,'Ref table week No.'!$B:$B,-1)),"")</f>
        <v/>
      </c>
    </row>
    <row r="717" spans="2:9" x14ac:dyDescent="0.35">
      <c r="B717" s="16"/>
      <c r="D717" s="13" t="s">
        <v>82</v>
      </c>
      <c r="I717" s="18" t="str">
        <f>IFERROR(IF($E717="","",MATCH(E717,'Ref table week No.'!$B:$B,-1)),"")</f>
        <v/>
      </c>
    </row>
    <row r="718" spans="2:9" x14ac:dyDescent="0.35">
      <c r="B718" s="16"/>
      <c r="D718" s="13" t="s">
        <v>82</v>
      </c>
      <c r="I718" s="18" t="str">
        <f>IFERROR(IF($E718="","",MATCH(E718,'Ref table week No.'!$B:$B,-1)),"")</f>
        <v/>
      </c>
    </row>
    <row r="719" spans="2:9" x14ac:dyDescent="0.35">
      <c r="B719" s="16"/>
      <c r="D719" s="13" t="s">
        <v>82</v>
      </c>
      <c r="I719" s="18" t="str">
        <f>IFERROR(IF($E719="","",MATCH(E719,'Ref table week No.'!$B:$B,-1)),"")</f>
        <v/>
      </c>
    </row>
    <row r="720" spans="2:9" x14ac:dyDescent="0.35">
      <c r="B720" s="16"/>
      <c r="D720" s="13" t="s">
        <v>82</v>
      </c>
      <c r="I720" s="18" t="str">
        <f>IFERROR(IF($E720="","",MATCH(E720,'Ref table week No.'!$B:$B,-1)),"")</f>
        <v/>
      </c>
    </row>
    <row r="721" spans="2:9" x14ac:dyDescent="0.35">
      <c r="B721" s="16"/>
      <c r="D721" s="13" t="s">
        <v>82</v>
      </c>
      <c r="I721" s="18" t="str">
        <f>IFERROR(IF($E721="","",MATCH(E721,'Ref table week No.'!$B:$B,-1)),"")</f>
        <v/>
      </c>
    </row>
    <row r="722" spans="2:9" x14ac:dyDescent="0.35">
      <c r="B722" s="16"/>
      <c r="D722" s="13" t="s">
        <v>82</v>
      </c>
      <c r="I722" s="18" t="str">
        <f>IFERROR(IF($E722="","",MATCH(E722,'Ref table week No.'!$B:$B,-1)),"")</f>
        <v/>
      </c>
    </row>
    <row r="723" spans="2:9" x14ac:dyDescent="0.35">
      <c r="B723" s="16"/>
      <c r="D723" s="13" t="s">
        <v>82</v>
      </c>
      <c r="I723" s="18" t="str">
        <f>IFERROR(IF($E723="","",MATCH(E723,'Ref table week No.'!$B:$B,-1)),"")</f>
        <v/>
      </c>
    </row>
    <row r="724" spans="2:9" x14ac:dyDescent="0.35">
      <c r="B724" s="16"/>
      <c r="D724" s="13" t="s">
        <v>82</v>
      </c>
      <c r="I724" s="18" t="str">
        <f>IFERROR(IF($E724="","",MATCH(E724,'Ref table week No.'!$B:$B,-1)),"")</f>
        <v/>
      </c>
    </row>
    <row r="725" spans="2:9" x14ac:dyDescent="0.35">
      <c r="B725" s="16"/>
      <c r="D725" s="13" t="s">
        <v>82</v>
      </c>
      <c r="I725" s="18" t="str">
        <f>IFERROR(IF($E725="","",MATCH(E725,'Ref table week No.'!$B:$B,-1)),"")</f>
        <v/>
      </c>
    </row>
    <row r="726" spans="2:9" x14ac:dyDescent="0.35">
      <c r="B726" s="16"/>
      <c r="D726" s="13" t="s">
        <v>82</v>
      </c>
      <c r="I726" s="18" t="str">
        <f>IFERROR(IF($E726="","",MATCH(E726,'Ref table week No.'!$B:$B,-1)),"")</f>
        <v/>
      </c>
    </row>
    <row r="727" spans="2:9" x14ac:dyDescent="0.35">
      <c r="B727" s="16"/>
      <c r="D727" s="13" t="s">
        <v>82</v>
      </c>
      <c r="I727" s="18" t="str">
        <f>IFERROR(IF($E727="","",MATCH(E727,'Ref table week No.'!$B:$B,-1)),"")</f>
        <v/>
      </c>
    </row>
    <row r="728" spans="2:9" x14ac:dyDescent="0.35">
      <c r="B728" s="16"/>
      <c r="D728" s="13" t="s">
        <v>82</v>
      </c>
      <c r="I728" s="18" t="str">
        <f>IFERROR(IF($E728="","",MATCH(E728,'Ref table week No.'!$B:$B,-1)),"")</f>
        <v/>
      </c>
    </row>
    <row r="729" spans="2:9" x14ac:dyDescent="0.35">
      <c r="B729" s="16"/>
      <c r="D729" s="13" t="s">
        <v>82</v>
      </c>
      <c r="I729" s="18" t="str">
        <f>IFERROR(IF($E729="","",MATCH(E729,'Ref table week No.'!$B:$B,-1)),"")</f>
        <v/>
      </c>
    </row>
    <row r="730" spans="2:9" x14ac:dyDescent="0.35">
      <c r="B730" s="16"/>
      <c r="D730" s="13" t="s">
        <v>82</v>
      </c>
      <c r="I730" s="18" t="str">
        <f>IFERROR(IF($E730="","",MATCH(E730,'Ref table week No.'!$B:$B,-1)),"")</f>
        <v/>
      </c>
    </row>
    <row r="731" spans="2:9" x14ac:dyDescent="0.35">
      <c r="B731" s="16"/>
      <c r="D731" s="13" t="s">
        <v>82</v>
      </c>
      <c r="I731" s="18" t="str">
        <f>IFERROR(IF($E731="","",MATCH(E731,'Ref table week No.'!$B:$B,-1)),"")</f>
        <v/>
      </c>
    </row>
    <row r="732" spans="2:9" x14ac:dyDescent="0.35">
      <c r="B732" s="16"/>
      <c r="D732" s="13" t="s">
        <v>82</v>
      </c>
      <c r="I732" s="18" t="str">
        <f>IFERROR(IF($E732="","",MATCH(E732,'Ref table week No.'!$B:$B,-1)),"")</f>
        <v/>
      </c>
    </row>
    <row r="733" spans="2:9" x14ac:dyDescent="0.35">
      <c r="B733" s="16"/>
      <c r="D733" s="13" t="s">
        <v>82</v>
      </c>
      <c r="I733" s="18" t="str">
        <f>IFERROR(IF($E733="","",MATCH(E733,'Ref table week No.'!$B:$B,-1)),"")</f>
        <v/>
      </c>
    </row>
    <row r="734" spans="2:9" x14ac:dyDescent="0.35">
      <c r="B734" s="16"/>
      <c r="D734" s="13" t="s">
        <v>82</v>
      </c>
      <c r="I734" s="18" t="str">
        <f>IFERROR(IF($E734="","",MATCH(E734,'Ref table week No.'!$B:$B,-1)),"")</f>
        <v/>
      </c>
    </row>
    <row r="735" spans="2:9" x14ac:dyDescent="0.35">
      <c r="B735" s="16"/>
      <c r="D735" s="13" t="s">
        <v>82</v>
      </c>
      <c r="I735" s="18" t="str">
        <f>IFERROR(IF($E735="","",MATCH(E735,'Ref table week No.'!$B:$B,-1)),"")</f>
        <v/>
      </c>
    </row>
    <row r="736" spans="2:9" x14ac:dyDescent="0.35">
      <c r="B736" s="16"/>
      <c r="D736" s="13" t="s">
        <v>82</v>
      </c>
      <c r="I736" s="18" t="str">
        <f>IFERROR(IF($E736="","",MATCH(E736,'Ref table week No.'!$B:$B,-1)),"")</f>
        <v/>
      </c>
    </row>
    <row r="737" spans="2:9" x14ac:dyDescent="0.35">
      <c r="B737" s="16"/>
      <c r="D737" s="13" t="s">
        <v>82</v>
      </c>
      <c r="I737" s="18" t="str">
        <f>IFERROR(IF($E737="","",MATCH(E737,'Ref table week No.'!$B:$B,-1)),"")</f>
        <v/>
      </c>
    </row>
    <row r="738" spans="2:9" x14ac:dyDescent="0.35">
      <c r="B738" s="16"/>
      <c r="D738" s="13" t="s">
        <v>82</v>
      </c>
      <c r="I738" s="18" t="str">
        <f>IFERROR(IF($E738="","",MATCH(E738,'Ref table week No.'!$B:$B,-1)),"")</f>
        <v/>
      </c>
    </row>
    <row r="739" spans="2:9" x14ac:dyDescent="0.35">
      <c r="B739" s="16"/>
      <c r="D739" s="13" t="s">
        <v>82</v>
      </c>
      <c r="I739" s="18" t="str">
        <f>IFERROR(IF($E739="","",MATCH(E739,'Ref table week No.'!$B:$B,-1)),"")</f>
        <v/>
      </c>
    </row>
    <row r="740" spans="2:9" x14ac:dyDescent="0.35">
      <c r="B740" s="16"/>
      <c r="D740" s="13" t="s">
        <v>82</v>
      </c>
      <c r="I740" s="18" t="str">
        <f>IFERROR(IF($E740="","",MATCH(E740,'Ref table week No.'!$B:$B,-1)),"")</f>
        <v/>
      </c>
    </row>
    <row r="741" spans="2:9" x14ac:dyDescent="0.35">
      <c r="B741" s="16"/>
      <c r="D741" s="13" t="s">
        <v>82</v>
      </c>
      <c r="I741" s="18" t="str">
        <f>IFERROR(IF($E741="","",MATCH(E741,'Ref table week No.'!$B:$B,-1)),"")</f>
        <v/>
      </c>
    </row>
    <row r="742" spans="2:9" x14ac:dyDescent="0.35">
      <c r="B742" s="16"/>
      <c r="D742" s="13" t="s">
        <v>82</v>
      </c>
      <c r="I742" s="18" t="str">
        <f>IFERROR(IF($E742="","",MATCH(E742,'Ref table week No.'!$B:$B,-1)),"")</f>
        <v/>
      </c>
    </row>
    <row r="743" spans="2:9" x14ac:dyDescent="0.35">
      <c r="B743" s="16"/>
      <c r="D743" s="13" t="s">
        <v>82</v>
      </c>
      <c r="I743" s="18" t="str">
        <f>IFERROR(IF($E743="","",MATCH(E743,'Ref table week No.'!$B:$B,-1)),"")</f>
        <v/>
      </c>
    </row>
    <row r="744" spans="2:9" x14ac:dyDescent="0.35">
      <c r="B744" s="16"/>
      <c r="D744" s="13" t="s">
        <v>82</v>
      </c>
      <c r="I744" s="18" t="str">
        <f>IFERROR(IF($E744="","",MATCH(E744,'Ref table week No.'!$B:$B,-1)),"")</f>
        <v/>
      </c>
    </row>
    <row r="745" spans="2:9" x14ac:dyDescent="0.35">
      <c r="B745" s="16"/>
      <c r="D745" s="13" t="s">
        <v>82</v>
      </c>
      <c r="I745" s="18" t="str">
        <f>IFERROR(IF($E745="","",MATCH(E745,'Ref table week No.'!$B:$B,-1)),"")</f>
        <v/>
      </c>
    </row>
    <row r="746" spans="2:9" x14ac:dyDescent="0.35">
      <c r="B746" s="16"/>
      <c r="D746" s="13" t="s">
        <v>82</v>
      </c>
      <c r="I746" s="18" t="str">
        <f>IFERROR(IF($E746="","",MATCH(E746,'Ref table week No.'!$B:$B,-1)),"")</f>
        <v/>
      </c>
    </row>
    <row r="747" spans="2:9" x14ac:dyDescent="0.35">
      <c r="B747" s="16"/>
      <c r="D747" s="13" t="s">
        <v>82</v>
      </c>
      <c r="I747" s="18" t="str">
        <f>IFERROR(IF($E747="","",MATCH(E747,'Ref table week No.'!$B:$B,-1)),"")</f>
        <v/>
      </c>
    </row>
    <row r="748" spans="2:9" x14ac:dyDescent="0.35">
      <c r="B748" s="16"/>
      <c r="D748" s="13" t="s">
        <v>82</v>
      </c>
      <c r="I748" s="18" t="str">
        <f>IFERROR(IF($E748="","",MATCH(E748,'Ref table week No.'!$B:$B,-1)),"")</f>
        <v/>
      </c>
    </row>
    <row r="749" spans="2:9" x14ac:dyDescent="0.35">
      <c r="B749" s="16"/>
      <c r="D749" s="13" t="s">
        <v>82</v>
      </c>
      <c r="I749" s="18" t="str">
        <f>IFERROR(IF($E749="","",MATCH(E749,'Ref table week No.'!$B:$B,-1)),"")</f>
        <v/>
      </c>
    </row>
    <row r="750" spans="2:9" x14ac:dyDescent="0.35">
      <c r="B750" s="16"/>
      <c r="D750" s="13" t="s">
        <v>82</v>
      </c>
      <c r="I750" s="18" t="str">
        <f>IFERROR(IF($E750="","",MATCH(E750,'Ref table week No.'!$B:$B,-1)),"")</f>
        <v/>
      </c>
    </row>
    <row r="751" spans="2:9" x14ac:dyDescent="0.35">
      <c r="B751" s="16"/>
      <c r="D751" s="13" t="s">
        <v>82</v>
      </c>
      <c r="I751" s="18" t="str">
        <f>IFERROR(IF($E751="","",MATCH(E751,'Ref table week No.'!$B:$B,-1)),"")</f>
        <v/>
      </c>
    </row>
    <row r="752" spans="2:9" x14ac:dyDescent="0.35">
      <c r="B752" s="16"/>
      <c r="D752" s="13" t="s">
        <v>82</v>
      </c>
      <c r="I752" s="18" t="str">
        <f>IFERROR(IF($E752="","",MATCH(E752,'Ref table week No.'!$B:$B,-1)),"")</f>
        <v/>
      </c>
    </row>
    <row r="753" spans="2:9" x14ac:dyDescent="0.35">
      <c r="B753" s="16"/>
      <c r="D753" s="13" t="s">
        <v>82</v>
      </c>
      <c r="I753" s="18" t="str">
        <f>IFERROR(IF($E753="","",MATCH(E753,'Ref table week No.'!$B:$B,-1)),"")</f>
        <v/>
      </c>
    </row>
    <row r="754" spans="2:9" x14ac:dyDescent="0.35">
      <c r="B754" s="16"/>
      <c r="D754" s="13" t="s">
        <v>82</v>
      </c>
      <c r="I754" s="18" t="str">
        <f>IFERROR(IF($E754="","",MATCH(E754,'Ref table week No.'!$B:$B,-1)),"")</f>
        <v/>
      </c>
    </row>
    <row r="755" spans="2:9" x14ac:dyDescent="0.35">
      <c r="B755" s="16"/>
      <c r="D755" s="13" t="s">
        <v>82</v>
      </c>
      <c r="I755" s="18" t="str">
        <f>IFERROR(IF($E755="","",MATCH(E755,'Ref table week No.'!$B:$B,-1)),"")</f>
        <v/>
      </c>
    </row>
    <row r="756" spans="2:9" x14ac:dyDescent="0.35">
      <c r="B756" s="16"/>
      <c r="D756" s="13" t="s">
        <v>82</v>
      </c>
      <c r="I756" s="18" t="str">
        <f>IFERROR(IF($E756="","",MATCH(E756,'Ref table week No.'!$B:$B,-1)),"")</f>
        <v/>
      </c>
    </row>
    <row r="757" spans="2:9" x14ac:dyDescent="0.35">
      <c r="B757" s="16"/>
      <c r="D757" s="13" t="s">
        <v>82</v>
      </c>
      <c r="I757" s="18" t="str">
        <f>IFERROR(IF($E757="","",MATCH(E757,'Ref table week No.'!$B:$B,-1)),"")</f>
        <v/>
      </c>
    </row>
    <row r="758" spans="2:9" x14ac:dyDescent="0.35">
      <c r="B758" s="16"/>
      <c r="D758" s="13" t="s">
        <v>82</v>
      </c>
      <c r="I758" s="18" t="str">
        <f>IFERROR(IF($E758="","",MATCH(E758,'Ref table week No.'!$B:$B,-1)),"")</f>
        <v/>
      </c>
    </row>
    <row r="759" spans="2:9" x14ac:dyDescent="0.35">
      <c r="B759" s="16"/>
      <c r="D759" s="13" t="s">
        <v>82</v>
      </c>
      <c r="I759" s="18" t="str">
        <f>IFERROR(IF($E759="","",MATCH(E759,'Ref table week No.'!$B:$B,-1)),"")</f>
        <v/>
      </c>
    </row>
    <row r="760" spans="2:9" x14ac:dyDescent="0.35">
      <c r="B760" s="16"/>
      <c r="D760" s="13" t="s">
        <v>82</v>
      </c>
      <c r="I760" s="18" t="str">
        <f>IFERROR(IF($E760="","",MATCH(E760,'Ref table week No.'!$B:$B,-1)),"")</f>
        <v/>
      </c>
    </row>
    <row r="761" spans="2:9" x14ac:dyDescent="0.35">
      <c r="B761" s="16"/>
      <c r="D761" s="13" t="s">
        <v>82</v>
      </c>
      <c r="I761" s="18" t="str">
        <f>IFERROR(IF($E761="","",MATCH(E761,'Ref table week No.'!$B:$B,-1)),"")</f>
        <v/>
      </c>
    </row>
    <row r="762" spans="2:9" x14ac:dyDescent="0.35">
      <c r="B762" s="16"/>
      <c r="D762" s="13" t="s">
        <v>82</v>
      </c>
      <c r="I762" s="18" t="str">
        <f>IFERROR(IF($E762="","",MATCH(E762,'Ref table week No.'!$B:$B,-1)),"")</f>
        <v/>
      </c>
    </row>
    <row r="763" spans="2:9" x14ac:dyDescent="0.35">
      <c r="B763" s="16"/>
      <c r="D763" s="13" t="s">
        <v>82</v>
      </c>
      <c r="I763" s="18" t="str">
        <f>IFERROR(IF($E763="","",MATCH(E763,'Ref table week No.'!$B:$B,-1)),"")</f>
        <v/>
      </c>
    </row>
    <row r="764" spans="2:9" x14ac:dyDescent="0.35">
      <c r="B764" s="16"/>
      <c r="D764" s="13" t="s">
        <v>82</v>
      </c>
      <c r="I764" s="18" t="str">
        <f>IFERROR(IF($E764="","",MATCH(E764,'Ref table week No.'!$B:$B,-1)),"")</f>
        <v/>
      </c>
    </row>
    <row r="765" spans="2:9" x14ac:dyDescent="0.35">
      <c r="B765" s="16"/>
      <c r="D765" s="13" t="s">
        <v>82</v>
      </c>
      <c r="I765" s="18" t="str">
        <f>IFERROR(IF($E765="","",MATCH(E765,'Ref table week No.'!$B:$B,-1)),"")</f>
        <v/>
      </c>
    </row>
    <row r="766" spans="2:9" x14ac:dyDescent="0.35">
      <c r="B766" s="16"/>
      <c r="D766" s="13" t="s">
        <v>82</v>
      </c>
      <c r="I766" s="18" t="str">
        <f>IFERROR(IF($E766="","",MATCH(E766,'Ref table week No.'!$B:$B,-1)),"")</f>
        <v/>
      </c>
    </row>
    <row r="767" spans="2:9" x14ac:dyDescent="0.35">
      <c r="B767" s="16"/>
      <c r="D767" s="13" t="s">
        <v>82</v>
      </c>
      <c r="I767" s="18" t="str">
        <f>IFERROR(IF($E767="","",MATCH(E767,'Ref table week No.'!$B:$B,-1)),"")</f>
        <v/>
      </c>
    </row>
    <row r="768" spans="2:9" x14ac:dyDescent="0.35">
      <c r="B768" s="16"/>
      <c r="D768" s="13" t="s">
        <v>82</v>
      </c>
      <c r="I768" s="18" t="str">
        <f>IFERROR(IF($E768="","",MATCH(E768,'Ref table week No.'!$B:$B,-1)),"")</f>
        <v/>
      </c>
    </row>
    <row r="769" spans="2:9" x14ac:dyDescent="0.35">
      <c r="B769" s="16"/>
      <c r="D769" s="13" t="s">
        <v>82</v>
      </c>
      <c r="I769" s="18" t="str">
        <f>IFERROR(IF($E769="","",MATCH(E769,'Ref table week No.'!$B:$B,-1)),"")</f>
        <v/>
      </c>
    </row>
    <row r="770" spans="2:9" x14ac:dyDescent="0.35">
      <c r="B770" s="16"/>
      <c r="D770" s="13" t="s">
        <v>82</v>
      </c>
      <c r="I770" s="18" t="str">
        <f>IFERROR(IF($E770="","",MATCH(E770,'Ref table week No.'!$B:$B,-1)),"")</f>
        <v/>
      </c>
    </row>
    <row r="771" spans="2:9" x14ac:dyDescent="0.35">
      <c r="B771" s="16"/>
      <c r="D771" s="13" t="s">
        <v>82</v>
      </c>
      <c r="I771" s="18" t="str">
        <f>IFERROR(IF($E771="","",MATCH(E771,'Ref table week No.'!$B:$B,-1)),"")</f>
        <v/>
      </c>
    </row>
    <row r="772" spans="2:9" x14ac:dyDescent="0.35">
      <c r="B772" s="16"/>
      <c r="D772" s="13" t="s">
        <v>82</v>
      </c>
      <c r="I772" s="18" t="str">
        <f>IFERROR(IF($E772="","",MATCH(E772,'Ref table week No.'!$B:$B,-1)),"")</f>
        <v/>
      </c>
    </row>
    <row r="773" spans="2:9" x14ac:dyDescent="0.35">
      <c r="B773" s="16"/>
      <c r="D773" s="13" t="s">
        <v>82</v>
      </c>
      <c r="I773" s="18" t="str">
        <f>IFERROR(IF($E773="","",MATCH(E773,'Ref table week No.'!$B:$B,-1)),"")</f>
        <v/>
      </c>
    </row>
    <row r="774" spans="2:9" x14ac:dyDescent="0.35">
      <c r="B774" s="16"/>
      <c r="D774" s="13" t="s">
        <v>82</v>
      </c>
      <c r="I774" s="18" t="str">
        <f>IFERROR(IF($E774="","",MATCH(E774,'Ref table week No.'!$B:$B,-1)),"")</f>
        <v/>
      </c>
    </row>
    <row r="775" spans="2:9" x14ac:dyDescent="0.35">
      <c r="B775" s="16"/>
      <c r="D775" s="13" t="s">
        <v>82</v>
      </c>
      <c r="I775" s="18" t="str">
        <f>IFERROR(IF($E775="","",MATCH(E775,'Ref table week No.'!$B:$B,-1)),"")</f>
        <v/>
      </c>
    </row>
    <row r="776" spans="2:9" x14ac:dyDescent="0.35">
      <c r="B776" s="16"/>
      <c r="D776" s="13" t="s">
        <v>82</v>
      </c>
      <c r="I776" s="18" t="str">
        <f>IFERROR(IF($E776="","",MATCH(E776,'Ref table week No.'!$B:$B,-1)),"")</f>
        <v/>
      </c>
    </row>
    <row r="777" spans="2:9" x14ac:dyDescent="0.35">
      <c r="B777" s="16"/>
      <c r="D777" s="13" t="s">
        <v>82</v>
      </c>
      <c r="I777" s="18" t="str">
        <f>IFERROR(IF($E777="","",MATCH(E777,'Ref table week No.'!$B:$B,-1)),"")</f>
        <v/>
      </c>
    </row>
    <row r="778" spans="2:9" x14ac:dyDescent="0.35">
      <c r="B778" s="16"/>
      <c r="D778" s="13" t="s">
        <v>82</v>
      </c>
      <c r="I778" s="18" t="str">
        <f>IFERROR(IF($E778="","",MATCH(E778,'Ref table week No.'!$B:$B,-1)),"")</f>
        <v/>
      </c>
    </row>
    <row r="779" spans="2:9" x14ac:dyDescent="0.35">
      <c r="B779" s="16"/>
      <c r="D779" s="13" t="s">
        <v>82</v>
      </c>
      <c r="I779" s="18" t="str">
        <f>IFERROR(IF($E779="","",MATCH(E779,'Ref table week No.'!$B:$B,-1)),"")</f>
        <v/>
      </c>
    </row>
    <row r="780" spans="2:9" x14ac:dyDescent="0.35">
      <c r="B780" s="16"/>
      <c r="D780" s="13" t="s">
        <v>82</v>
      </c>
      <c r="I780" s="18" t="str">
        <f>IFERROR(IF($E780="","",MATCH(E780,'Ref table week No.'!$B:$B,-1)),"")</f>
        <v/>
      </c>
    </row>
    <row r="781" spans="2:9" x14ac:dyDescent="0.35">
      <c r="B781" s="16"/>
      <c r="D781" s="13" t="s">
        <v>82</v>
      </c>
      <c r="I781" s="18" t="str">
        <f>IFERROR(IF($E781="","",MATCH(E781,'Ref table week No.'!$B:$B,-1)),"")</f>
        <v/>
      </c>
    </row>
    <row r="782" spans="2:9" x14ac:dyDescent="0.35">
      <c r="B782" s="16"/>
      <c r="D782" s="13" t="s">
        <v>82</v>
      </c>
      <c r="I782" s="18" t="str">
        <f>IFERROR(IF($E782="","",MATCH(E782,'Ref table week No.'!$B:$B,-1)),"")</f>
        <v/>
      </c>
    </row>
    <row r="783" spans="2:9" x14ac:dyDescent="0.35">
      <c r="B783" s="16"/>
      <c r="D783" s="13" t="s">
        <v>82</v>
      </c>
      <c r="I783" s="18" t="str">
        <f>IFERROR(IF($E783="","",MATCH(E783,'Ref table week No.'!$B:$B,-1)),"")</f>
        <v/>
      </c>
    </row>
    <row r="784" spans="2:9" x14ac:dyDescent="0.35">
      <c r="B784" s="16"/>
      <c r="D784" s="13" t="s">
        <v>82</v>
      </c>
      <c r="I784" s="18" t="str">
        <f>IFERROR(IF($E784="","",MATCH(E784,'Ref table week No.'!$B:$B,-1)),"")</f>
        <v/>
      </c>
    </row>
    <row r="785" spans="2:9" x14ac:dyDescent="0.35">
      <c r="B785" s="16"/>
      <c r="D785" s="13" t="s">
        <v>82</v>
      </c>
      <c r="I785" s="18" t="str">
        <f>IFERROR(IF($E785="","",MATCH(E785,'Ref table week No.'!$B:$B,-1)),"")</f>
        <v/>
      </c>
    </row>
    <row r="786" spans="2:9" x14ac:dyDescent="0.35">
      <c r="B786" s="16"/>
      <c r="D786" s="13" t="s">
        <v>82</v>
      </c>
      <c r="I786" s="18" t="str">
        <f>IFERROR(IF($E786="","",MATCH(E786,'Ref table week No.'!$B:$B,-1)),"")</f>
        <v/>
      </c>
    </row>
    <row r="787" spans="2:9" x14ac:dyDescent="0.35">
      <c r="B787" s="16"/>
      <c r="D787" s="13" t="s">
        <v>82</v>
      </c>
      <c r="I787" s="18" t="str">
        <f>IFERROR(IF($E787="","",MATCH(E787,'Ref table week No.'!$B:$B,-1)),"")</f>
        <v/>
      </c>
    </row>
    <row r="788" spans="2:9" x14ac:dyDescent="0.35">
      <c r="B788" s="16"/>
      <c r="D788" s="13" t="s">
        <v>82</v>
      </c>
      <c r="I788" s="18" t="str">
        <f>IFERROR(IF($E788="","",MATCH(E788,'Ref table week No.'!$B:$B,-1)),"")</f>
        <v/>
      </c>
    </row>
    <row r="789" spans="2:9" x14ac:dyDescent="0.35">
      <c r="B789" s="16"/>
      <c r="D789" s="13" t="s">
        <v>82</v>
      </c>
      <c r="I789" s="18" t="str">
        <f>IFERROR(IF($E789="","",MATCH(E789,'Ref table week No.'!$B:$B,-1)),"")</f>
        <v/>
      </c>
    </row>
    <row r="790" spans="2:9" x14ac:dyDescent="0.35">
      <c r="B790" s="16"/>
      <c r="D790" s="13" t="s">
        <v>82</v>
      </c>
      <c r="I790" s="18" t="str">
        <f>IFERROR(IF($E790="","",MATCH(E790,'Ref table week No.'!$B:$B,-1)),"")</f>
        <v/>
      </c>
    </row>
    <row r="791" spans="2:9" x14ac:dyDescent="0.35">
      <c r="B791" s="16"/>
      <c r="D791" s="13" t="s">
        <v>82</v>
      </c>
      <c r="I791" s="18" t="str">
        <f>IFERROR(IF($E791="","",MATCH(E791,'Ref table week No.'!$B:$B,-1)),"")</f>
        <v/>
      </c>
    </row>
    <row r="792" spans="2:9" x14ac:dyDescent="0.35">
      <c r="B792" s="16"/>
      <c r="D792" s="13" t="s">
        <v>82</v>
      </c>
      <c r="I792" s="18" t="str">
        <f>IFERROR(IF($E792="","",MATCH(E792,'Ref table week No.'!$B:$B,-1)),"")</f>
        <v/>
      </c>
    </row>
    <row r="793" spans="2:9" x14ac:dyDescent="0.35">
      <c r="B793" s="16"/>
      <c r="D793" s="13" t="s">
        <v>82</v>
      </c>
      <c r="I793" s="18" t="str">
        <f>IFERROR(IF($E793="","",MATCH(E793,'Ref table week No.'!$B:$B,-1)),"")</f>
        <v/>
      </c>
    </row>
    <row r="794" spans="2:9" x14ac:dyDescent="0.35">
      <c r="B794" s="16"/>
      <c r="D794" s="13" t="s">
        <v>82</v>
      </c>
      <c r="I794" s="18" t="str">
        <f>IFERROR(IF($E794="","",MATCH(E794,'Ref table week No.'!$B:$B,-1)),"")</f>
        <v/>
      </c>
    </row>
    <row r="795" spans="2:9" x14ac:dyDescent="0.35">
      <c r="B795" s="16"/>
      <c r="D795" s="13" t="s">
        <v>82</v>
      </c>
      <c r="I795" s="18" t="str">
        <f>IFERROR(IF($E795="","",MATCH(E795,'Ref table week No.'!$B:$B,-1)),"")</f>
        <v/>
      </c>
    </row>
    <row r="796" spans="2:9" x14ac:dyDescent="0.35">
      <c r="B796" s="16"/>
      <c r="D796" s="13" t="s">
        <v>82</v>
      </c>
      <c r="I796" s="18" t="str">
        <f>IFERROR(IF($E796="","",MATCH(E796,'Ref table week No.'!$B:$B,-1)),"")</f>
        <v/>
      </c>
    </row>
    <row r="797" spans="2:9" x14ac:dyDescent="0.35">
      <c r="B797" s="16"/>
      <c r="D797" s="13" t="s">
        <v>82</v>
      </c>
      <c r="I797" s="18" t="str">
        <f>IFERROR(IF($E797="","",MATCH(E797,'Ref table week No.'!$B:$B,-1)),"")</f>
        <v/>
      </c>
    </row>
    <row r="798" spans="2:9" x14ac:dyDescent="0.35">
      <c r="B798" s="16"/>
      <c r="D798" s="13" t="s">
        <v>82</v>
      </c>
      <c r="I798" s="18" t="str">
        <f>IFERROR(IF($E798="","",MATCH(E798,'Ref table week No.'!$B:$B,-1)),"")</f>
        <v/>
      </c>
    </row>
    <row r="799" spans="2:9" x14ac:dyDescent="0.35">
      <c r="B799" s="16"/>
      <c r="D799" s="13" t="s">
        <v>82</v>
      </c>
      <c r="I799" s="18" t="str">
        <f>IFERROR(IF($E799="","",MATCH(E799,'Ref table week No.'!$B:$B,-1)),"")</f>
        <v/>
      </c>
    </row>
    <row r="800" spans="2:9" x14ac:dyDescent="0.35">
      <c r="B800" s="16"/>
      <c r="D800" s="13" t="s">
        <v>82</v>
      </c>
      <c r="I800" s="18" t="str">
        <f>IFERROR(IF($E800="","",MATCH(E800,'Ref table week No.'!$B:$B,-1)),"")</f>
        <v/>
      </c>
    </row>
    <row r="801" spans="2:9" x14ac:dyDescent="0.35">
      <c r="B801" s="16"/>
      <c r="D801" s="13" t="s">
        <v>82</v>
      </c>
      <c r="I801" s="18" t="str">
        <f>IFERROR(IF($E801="","",MATCH(E801,'Ref table week No.'!$B:$B,-1)),"")</f>
        <v/>
      </c>
    </row>
    <row r="802" spans="2:9" x14ac:dyDescent="0.35">
      <c r="B802" s="16"/>
      <c r="D802" s="13" t="s">
        <v>82</v>
      </c>
      <c r="I802" s="18" t="str">
        <f>IFERROR(IF($E802="","",MATCH(E802,'Ref table week No.'!$B:$B,-1)),"")</f>
        <v/>
      </c>
    </row>
    <row r="803" spans="2:9" x14ac:dyDescent="0.35">
      <c r="B803" s="16"/>
      <c r="D803" s="13" t="s">
        <v>82</v>
      </c>
      <c r="I803" s="18" t="str">
        <f>IFERROR(IF($E803="","",MATCH(E803,'Ref table week No.'!$B:$B,-1)),"")</f>
        <v/>
      </c>
    </row>
    <row r="804" spans="2:9" x14ac:dyDescent="0.35">
      <c r="B804" s="16"/>
      <c r="D804" s="13" t="s">
        <v>82</v>
      </c>
      <c r="I804" s="18" t="str">
        <f>IFERROR(IF($E804="","",MATCH(E804,'Ref table week No.'!$B:$B,-1)),"")</f>
        <v/>
      </c>
    </row>
    <row r="805" spans="2:9" x14ac:dyDescent="0.35">
      <c r="B805" s="16"/>
      <c r="D805" s="13" t="s">
        <v>82</v>
      </c>
      <c r="I805" s="18" t="str">
        <f>IFERROR(IF($E805="","",MATCH(E805,'Ref table week No.'!$B:$B,-1)),"")</f>
        <v/>
      </c>
    </row>
    <row r="806" spans="2:9" x14ac:dyDescent="0.35">
      <c r="B806" s="16"/>
      <c r="D806" s="13" t="s">
        <v>82</v>
      </c>
      <c r="I806" s="18" t="str">
        <f>IFERROR(IF($E806="","",MATCH(E806,'Ref table week No.'!$B:$B,-1)),"")</f>
        <v/>
      </c>
    </row>
    <row r="807" spans="2:9" x14ac:dyDescent="0.35">
      <c r="B807" s="16"/>
      <c r="D807" s="13" t="s">
        <v>82</v>
      </c>
      <c r="I807" s="18" t="str">
        <f>IFERROR(IF($E807="","",MATCH(E807,'Ref table week No.'!$B:$B,-1)),"")</f>
        <v/>
      </c>
    </row>
    <row r="808" spans="2:9" x14ac:dyDescent="0.35">
      <c r="B808" s="16"/>
      <c r="D808" s="13" t="s">
        <v>82</v>
      </c>
      <c r="I808" s="18" t="str">
        <f>IFERROR(IF($E808="","",MATCH(E808,'Ref table week No.'!$B:$B,-1)),"")</f>
        <v/>
      </c>
    </row>
    <row r="809" spans="2:9" x14ac:dyDescent="0.35">
      <c r="B809" s="16"/>
      <c r="D809" s="13" t="s">
        <v>82</v>
      </c>
      <c r="I809" s="18" t="str">
        <f>IFERROR(IF($E809="","",MATCH(E809,'Ref table week No.'!$B:$B,-1)),"")</f>
        <v/>
      </c>
    </row>
    <row r="810" spans="2:9" x14ac:dyDescent="0.35">
      <c r="B810" s="16"/>
      <c r="D810" s="13" t="s">
        <v>82</v>
      </c>
      <c r="I810" s="18" t="str">
        <f>IFERROR(IF($E810="","",MATCH(E810,'Ref table week No.'!$B:$B,-1)),"")</f>
        <v/>
      </c>
    </row>
    <row r="811" spans="2:9" x14ac:dyDescent="0.35">
      <c r="B811" s="16"/>
      <c r="D811" s="13" t="s">
        <v>82</v>
      </c>
      <c r="I811" s="18" t="str">
        <f>IFERROR(IF($E811="","",MATCH(E811,'Ref table week No.'!$B:$B,-1)),"")</f>
        <v/>
      </c>
    </row>
    <row r="812" spans="2:9" x14ac:dyDescent="0.35">
      <c r="B812" s="16"/>
      <c r="D812" s="13" t="s">
        <v>82</v>
      </c>
      <c r="I812" s="18" t="str">
        <f>IFERROR(IF($E812="","",MATCH(E812,'Ref table week No.'!$B:$B,-1)),"")</f>
        <v/>
      </c>
    </row>
    <row r="813" spans="2:9" x14ac:dyDescent="0.35">
      <c r="B813" s="16"/>
      <c r="D813" s="13" t="s">
        <v>82</v>
      </c>
      <c r="I813" s="18" t="str">
        <f>IFERROR(IF($E813="","",MATCH(E813,'Ref table week No.'!$B:$B,-1)),"")</f>
        <v/>
      </c>
    </row>
    <row r="814" spans="2:9" x14ac:dyDescent="0.35">
      <c r="B814" s="16"/>
      <c r="D814" s="13" t="s">
        <v>82</v>
      </c>
      <c r="I814" s="18" t="str">
        <f>IFERROR(IF($E814="","",MATCH(E814,'Ref table week No.'!$B:$B,-1)),"")</f>
        <v/>
      </c>
    </row>
    <row r="815" spans="2:9" x14ac:dyDescent="0.35">
      <c r="B815" s="16"/>
      <c r="D815" s="13" t="s">
        <v>82</v>
      </c>
      <c r="I815" s="18" t="str">
        <f>IFERROR(IF($E815="","",MATCH(E815,'Ref table week No.'!$B:$B,-1)),"")</f>
        <v/>
      </c>
    </row>
    <row r="816" spans="2:9" x14ac:dyDescent="0.35">
      <c r="B816" s="16"/>
      <c r="D816" s="13" t="s">
        <v>82</v>
      </c>
      <c r="I816" s="18" t="str">
        <f>IFERROR(IF($E816="","",MATCH(E816,'Ref table week No.'!$B:$B,-1)),"")</f>
        <v/>
      </c>
    </row>
    <row r="817" spans="2:9" x14ac:dyDescent="0.35">
      <c r="B817" s="16"/>
      <c r="D817" s="13" t="s">
        <v>82</v>
      </c>
      <c r="I817" s="18" t="str">
        <f>IFERROR(IF($E817="","",MATCH(E817,'Ref table week No.'!$B:$B,-1)),"")</f>
        <v/>
      </c>
    </row>
    <row r="818" spans="2:9" x14ac:dyDescent="0.35">
      <c r="B818" s="16"/>
      <c r="D818" s="13" t="s">
        <v>82</v>
      </c>
      <c r="I818" s="18" t="str">
        <f>IFERROR(IF($E818="","",MATCH(E818,'Ref table week No.'!$B:$B,-1)),"")</f>
        <v/>
      </c>
    </row>
    <row r="819" spans="2:9" x14ac:dyDescent="0.35">
      <c r="B819" s="16"/>
      <c r="D819" s="13" t="s">
        <v>82</v>
      </c>
      <c r="I819" s="18" t="str">
        <f>IFERROR(IF($E819="","",MATCH(E819,'Ref table week No.'!$B:$B,-1)),"")</f>
        <v/>
      </c>
    </row>
    <row r="820" spans="2:9" x14ac:dyDescent="0.35">
      <c r="B820" s="16"/>
      <c r="D820" s="13" t="s">
        <v>82</v>
      </c>
      <c r="I820" s="18" t="str">
        <f>IFERROR(IF($E820="","",MATCH(E820,'Ref table week No.'!$B:$B,-1)),"")</f>
        <v/>
      </c>
    </row>
    <row r="821" spans="2:9" x14ac:dyDescent="0.35">
      <c r="B821" s="16"/>
      <c r="D821" s="13" t="s">
        <v>82</v>
      </c>
      <c r="I821" s="18" t="str">
        <f>IFERROR(IF($E821="","",MATCH(E821,'Ref table week No.'!$B:$B,-1)),"")</f>
        <v/>
      </c>
    </row>
    <row r="822" spans="2:9" x14ac:dyDescent="0.35">
      <c r="B822" s="16"/>
      <c r="D822" s="13" t="s">
        <v>82</v>
      </c>
      <c r="I822" s="18" t="str">
        <f>IFERROR(IF($E822="","",MATCH(E822,'Ref table week No.'!$B:$B,-1)),"")</f>
        <v/>
      </c>
    </row>
    <row r="823" spans="2:9" x14ac:dyDescent="0.35">
      <c r="B823" s="16"/>
      <c r="D823" s="13" t="s">
        <v>82</v>
      </c>
      <c r="I823" s="18" t="str">
        <f>IFERROR(IF($E823="","",MATCH(E823,'Ref table week No.'!$B:$B,-1)),"")</f>
        <v/>
      </c>
    </row>
    <row r="824" spans="2:9" x14ac:dyDescent="0.35">
      <c r="B824" s="16"/>
      <c r="D824" s="13" t="s">
        <v>82</v>
      </c>
      <c r="I824" s="18" t="str">
        <f>IFERROR(IF($E824="","",MATCH(E824,'Ref table week No.'!$B:$B,-1)),"")</f>
        <v/>
      </c>
    </row>
    <row r="825" spans="2:9" x14ac:dyDescent="0.35">
      <c r="B825" s="16"/>
      <c r="D825" s="13" t="s">
        <v>82</v>
      </c>
      <c r="I825" s="18" t="str">
        <f>IFERROR(IF($E825="","",MATCH(E825,'Ref table week No.'!$B:$B,-1)),"")</f>
        <v/>
      </c>
    </row>
    <row r="826" spans="2:9" x14ac:dyDescent="0.35">
      <c r="B826" s="16"/>
      <c r="D826" s="13" t="s">
        <v>82</v>
      </c>
      <c r="I826" s="18" t="str">
        <f>IFERROR(IF($E826="","",MATCH(E826,'Ref table week No.'!$B:$B,-1)),"")</f>
        <v/>
      </c>
    </row>
    <row r="827" spans="2:9" x14ac:dyDescent="0.35">
      <c r="B827" s="16"/>
      <c r="D827" s="13" t="s">
        <v>82</v>
      </c>
      <c r="I827" s="18" t="str">
        <f>IFERROR(IF($E827="","",MATCH(E827,'Ref table week No.'!$B:$B,-1)),"")</f>
        <v/>
      </c>
    </row>
    <row r="828" spans="2:9" x14ac:dyDescent="0.35">
      <c r="B828" s="16"/>
      <c r="D828" s="13" t="s">
        <v>82</v>
      </c>
      <c r="I828" s="18" t="str">
        <f>IFERROR(IF($E828="","",MATCH(E828,'Ref table week No.'!$B:$B,-1)),"")</f>
        <v/>
      </c>
    </row>
    <row r="829" spans="2:9" x14ac:dyDescent="0.35">
      <c r="B829" s="16"/>
      <c r="D829" s="13" t="s">
        <v>82</v>
      </c>
      <c r="I829" s="18" t="str">
        <f>IFERROR(IF($E829="","",MATCH(E829,'Ref table week No.'!$B:$B,-1)),"")</f>
        <v/>
      </c>
    </row>
    <row r="830" spans="2:9" x14ac:dyDescent="0.35">
      <c r="B830" s="16"/>
      <c r="D830" s="13" t="s">
        <v>82</v>
      </c>
      <c r="I830" s="18" t="str">
        <f>IFERROR(IF($E830="","",MATCH(E830,'Ref table week No.'!$B:$B,-1)),"")</f>
        <v/>
      </c>
    </row>
    <row r="831" spans="2:9" x14ac:dyDescent="0.35">
      <c r="B831" s="16"/>
      <c r="D831" s="13" t="s">
        <v>82</v>
      </c>
      <c r="I831" s="18" t="str">
        <f>IFERROR(IF($E831="","",MATCH(E831,'Ref table week No.'!$B:$B,-1)),"")</f>
        <v/>
      </c>
    </row>
    <row r="832" spans="2:9" x14ac:dyDescent="0.35">
      <c r="B832" s="16"/>
      <c r="D832" s="13" t="s">
        <v>82</v>
      </c>
      <c r="I832" s="18" t="str">
        <f>IFERROR(IF($E832="","",MATCH(E832,'Ref table week No.'!$B:$B,-1)),"")</f>
        <v/>
      </c>
    </row>
    <row r="833" spans="2:9" x14ac:dyDescent="0.35">
      <c r="B833" s="16"/>
      <c r="D833" s="13" t="s">
        <v>82</v>
      </c>
      <c r="I833" s="18" t="str">
        <f>IFERROR(IF($E833="","",MATCH(E833,'Ref table week No.'!$B:$B,-1)),"")</f>
        <v/>
      </c>
    </row>
    <row r="834" spans="2:9" x14ac:dyDescent="0.35">
      <c r="B834" s="16"/>
      <c r="D834" s="13" t="s">
        <v>82</v>
      </c>
      <c r="I834" s="18" t="str">
        <f>IFERROR(IF($E834="","",MATCH(E834,'Ref table week No.'!$B:$B,-1)),"")</f>
        <v/>
      </c>
    </row>
    <row r="835" spans="2:9" x14ac:dyDescent="0.35">
      <c r="B835" s="16"/>
      <c r="D835" s="13" t="s">
        <v>82</v>
      </c>
      <c r="I835" s="18" t="str">
        <f>IFERROR(IF($E835="","",MATCH(E835,'Ref table week No.'!$B:$B,-1)),"")</f>
        <v/>
      </c>
    </row>
    <row r="836" spans="2:9" x14ac:dyDescent="0.35">
      <c r="B836" s="16"/>
      <c r="D836" s="13" t="s">
        <v>82</v>
      </c>
      <c r="I836" s="18" t="str">
        <f>IFERROR(IF($E836="","",MATCH(E836,'Ref table week No.'!$B:$B,-1)),"")</f>
        <v/>
      </c>
    </row>
    <row r="837" spans="2:9" x14ac:dyDescent="0.35">
      <c r="B837" s="16"/>
      <c r="D837" s="13" t="s">
        <v>82</v>
      </c>
      <c r="I837" s="18" t="str">
        <f>IFERROR(IF($E837="","",MATCH(E837,'Ref table week No.'!$B:$B,-1)),"")</f>
        <v/>
      </c>
    </row>
    <row r="838" spans="2:9" x14ac:dyDescent="0.35">
      <c r="B838" s="16"/>
      <c r="D838" s="13" t="s">
        <v>82</v>
      </c>
      <c r="I838" s="18" t="str">
        <f>IFERROR(IF($E838="","",MATCH(E838,'Ref table week No.'!$B:$B,-1)),"")</f>
        <v/>
      </c>
    </row>
    <row r="839" spans="2:9" x14ac:dyDescent="0.35">
      <c r="B839" s="16"/>
      <c r="D839" s="13" t="s">
        <v>82</v>
      </c>
      <c r="I839" s="18" t="str">
        <f>IFERROR(IF($E839="","",MATCH(E839,'Ref table week No.'!$B:$B,-1)),"")</f>
        <v/>
      </c>
    </row>
    <row r="840" spans="2:9" x14ac:dyDescent="0.35">
      <c r="B840" s="16"/>
      <c r="D840" s="13" t="s">
        <v>82</v>
      </c>
      <c r="I840" s="18" t="str">
        <f>IFERROR(IF($E840="","",MATCH(E840,'Ref table week No.'!$B:$B,-1)),"")</f>
        <v/>
      </c>
    </row>
    <row r="841" spans="2:9" x14ac:dyDescent="0.35">
      <c r="B841" s="16"/>
      <c r="D841" s="13" t="s">
        <v>82</v>
      </c>
      <c r="I841" s="18" t="str">
        <f>IFERROR(IF($E841="","",MATCH(E841,'Ref table week No.'!$B:$B,-1)),"")</f>
        <v/>
      </c>
    </row>
    <row r="842" spans="2:9" x14ac:dyDescent="0.35">
      <c r="B842" s="16"/>
      <c r="D842" s="13" t="s">
        <v>82</v>
      </c>
      <c r="I842" s="18" t="str">
        <f>IFERROR(IF($E842="","",MATCH(E842,'Ref table week No.'!$B:$B,-1)),"")</f>
        <v/>
      </c>
    </row>
    <row r="843" spans="2:9" x14ac:dyDescent="0.35">
      <c r="B843" s="16"/>
      <c r="D843" s="13" t="s">
        <v>82</v>
      </c>
      <c r="I843" s="18" t="str">
        <f>IFERROR(IF($E843="","",MATCH(E843,'Ref table week No.'!$B:$B,-1)),"")</f>
        <v/>
      </c>
    </row>
    <row r="844" spans="2:9" x14ac:dyDescent="0.35">
      <c r="B844" s="16"/>
      <c r="D844" s="13" t="s">
        <v>82</v>
      </c>
      <c r="I844" s="18" t="str">
        <f>IFERROR(IF($E844="","",MATCH(E844,'Ref table week No.'!$B:$B,-1)),"")</f>
        <v/>
      </c>
    </row>
    <row r="845" spans="2:9" x14ac:dyDescent="0.35">
      <c r="B845" s="16"/>
      <c r="D845" s="13" t="s">
        <v>82</v>
      </c>
      <c r="I845" s="18" t="str">
        <f>IFERROR(IF($E845="","",MATCH(E845,'Ref table week No.'!$B:$B,-1)),"")</f>
        <v/>
      </c>
    </row>
    <row r="846" spans="2:9" x14ac:dyDescent="0.35">
      <c r="B846" s="16"/>
      <c r="D846" s="13" t="s">
        <v>82</v>
      </c>
      <c r="I846" s="18" t="str">
        <f>IFERROR(IF($E846="","",MATCH(E846,'Ref table week No.'!$B:$B,-1)),"")</f>
        <v/>
      </c>
    </row>
    <row r="847" spans="2:9" x14ac:dyDescent="0.35">
      <c r="B847" s="16"/>
      <c r="D847" s="13" t="s">
        <v>82</v>
      </c>
      <c r="I847" s="18" t="str">
        <f>IFERROR(IF($E847="","",MATCH(E847,'Ref table week No.'!$B:$B,-1)),"")</f>
        <v/>
      </c>
    </row>
    <row r="848" spans="2:9" x14ac:dyDescent="0.35">
      <c r="B848" s="16"/>
      <c r="D848" s="13" t="s">
        <v>82</v>
      </c>
      <c r="I848" s="18" t="str">
        <f>IFERROR(IF($E848="","",MATCH(E848,'Ref table week No.'!$B:$B,-1)),"")</f>
        <v/>
      </c>
    </row>
    <row r="849" spans="2:9" x14ac:dyDescent="0.35">
      <c r="B849" s="16"/>
      <c r="D849" s="13" t="s">
        <v>82</v>
      </c>
      <c r="I849" s="18" t="str">
        <f>IFERROR(IF($E849="","",MATCH(E849,'Ref table week No.'!$B:$B,-1)),"")</f>
        <v/>
      </c>
    </row>
    <row r="850" spans="2:9" x14ac:dyDescent="0.35">
      <c r="B850" s="16"/>
      <c r="D850" s="13" t="s">
        <v>82</v>
      </c>
      <c r="I850" s="18" t="str">
        <f>IFERROR(IF($E850="","",MATCH(E850,'Ref table week No.'!$B:$B,-1)),"")</f>
        <v/>
      </c>
    </row>
    <row r="851" spans="2:9" x14ac:dyDescent="0.35">
      <c r="B851" s="16"/>
      <c r="D851" s="13" t="s">
        <v>82</v>
      </c>
      <c r="I851" s="18" t="str">
        <f>IFERROR(IF($E851="","",MATCH(E851,'Ref table week No.'!$B:$B,-1)),"")</f>
        <v/>
      </c>
    </row>
    <row r="852" spans="2:9" x14ac:dyDescent="0.35">
      <c r="B852" s="16"/>
      <c r="D852" s="13" t="s">
        <v>82</v>
      </c>
      <c r="I852" s="18" t="str">
        <f>IFERROR(IF($E852="","",MATCH(E852,'Ref table week No.'!$B:$B,-1)),"")</f>
        <v/>
      </c>
    </row>
    <row r="853" spans="2:9" x14ac:dyDescent="0.35">
      <c r="B853" s="16"/>
      <c r="D853" s="13" t="s">
        <v>82</v>
      </c>
      <c r="I853" s="18" t="str">
        <f>IFERROR(IF($E853="","",MATCH(E853,'Ref table week No.'!$B:$B,-1)),"")</f>
        <v/>
      </c>
    </row>
    <row r="854" spans="2:9" x14ac:dyDescent="0.35">
      <c r="B854" s="16"/>
      <c r="D854" s="13" t="s">
        <v>82</v>
      </c>
      <c r="I854" s="18" t="str">
        <f>IFERROR(IF($E854="","",MATCH(E854,'Ref table week No.'!$B:$B,-1)),"")</f>
        <v/>
      </c>
    </row>
    <row r="855" spans="2:9" x14ac:dyDescent="0.35">
      <c r="B855" s="16"/>
      <c r="D855" s="13" t="s">
        <v>82</v>
      </c>
      <c r="I855" s="18" t="str">
        <f>IFERROR(IF($E855="","",MATCH(E855,'Ref table week No.'!$B:$B,-1)),"")</f>
        <v/>
      </c>
    </row>
    <row r="856" spans="2:9" x14ac:dyDescent="0.35">
      <c r="B856" s="16"/>
      <c r="D856" s="13" t="s">
        <v>82</v>
      </c>
      <c r="I856" s="18" t="str">
        <f>IFERROR(IF($E856="","",MATCH(E856,'Ref table week No.'!$B:$B,-1)),"")</f>
        <v/>
      </c>
    </row>
    <row r="857" spans="2:9" x14ac:dyDescent="0.35">
      <c r="B857" s="16"/>
      <c r="D857" s="13" t="s">
        <v>82</v>
      </c>
      <c r="I857" s="18" t="str">
        <f>IFERROR(IF($E857="","",MATCH(E857,'Ref table week No.'!$B:$B,-1)),"")</f>
        <v/>
      </c>
    </row>
    <row r="858" spans="2:9" x14ac:dyDescent="0.35">
      <c r="B858" s="16"/>
      <c r="D858" s="13" t="s">
        <v>82</v>
      </c>
      <c r="I858" s="18" t="str">
        <f>IFERROR(IF($E858="","",MATCH(E858,'Ref table week No.'!$B:$B,-1)),"")</f>
        <v/>
      </c>
    </row>
    <row r="859" spans="2:9" x14ac:dyDescent="0.35">
      <c r="B859" s="16"/>
      <c r="D859" s="13" t="s">
        <v>82</v>
      </c>
      <c r="I859" s="18" t="str">
        <f>IFERROR(IF($E859="","",MATCH(E859,'Ref table week No.'!$B:$B,-1)),"")</f>
        <v/>
      </c>
    </row>
    <row r="860" spans="2:9" x14ac:dyDescent="0.35">
      <c r="B860" s="16"/>
      <c r="D860" s="13" t="s">
        <v>82</v>
      </c>
      <c r="I860" s="18" t="str">
        <f>IFERROR(IF($E860="","",MATCH(E860,'Ref table week No.'!$B:$B,-1)),"")</f>
        <v/>
      </c>
    </row>
    <row r="861" spans="2:9" x14ac:dyDescent="0.35">
      <c r="B861" s="16"/>
      <c r="D861" s="13" t="s">
        <v>82</v>
      </c>
      <c r="I861" s="18" t="str">
        <f>IFERROR(IF($E861="","",MATCH(E861,'Ref table week No.'!$B:$B,-1)),"")</f>
        <v/>
      </c>
    </row>
    <row r="862" spans="2:9" x14ac:dyDescent="0.35">
      <c r="B862" s="16"/>
      <c r="D862" s="13" t="s">
        <v>82</v>
      </c>
      <c r="I862" s="18" t="str">
        <f>IFERROR(IF($E862="","",MATCH(E862,'Ref table week No.'!$B:$B,-1)),"")</f>
        <v/>
      </c>
    </row>
    <row r="863" spans="2:9" x14ac:dyDescent="0.35">
      <c r="B863" s="16"/>
      <c r="D863" s="13" t="s">
        <v>82</v>
      </c>
      <c r="I863" s="18" t="str">
        <f>IFERROR(IF($E863="","",MATCH(E863,'Ref table week No.'!$B:$B,-1)),"")</f>
        <v/>
      </c>
    </row>
    <row r="864" spans="2:9" x14ac:dyDescent="0.35">
      <c r="B864" s="16"/>
      <c r="D864" s="13" t="s">
        <v>82</v>
      </c>
      <c r="I864" s="18" t="str">
        <f>IFERROR(IF($E864="","",MATCH(E864,'Ref table week No.'!$B:$B,-1)),"")</f>
        <v/>
      </c>
    </row>
    <row r="865" spans="2:9" x14ac:dyDescent="0.35">
      <c r="B865" s="16"/>
      <c r="D865" s="13" t="s">
        <v>82</v>
      </c>
      <c r="I865" s="18" t="str">
        <f>IFERROR(IF($E865="","",MATCH(E865,'Ref table week No.'!$B:$B,-1)),"")</f>
        <v/>
      </c>
    </row>
    <row r="866" spans="2:9" x14ac:dyDescent="0.35">
      <c r="B866" s="16"/>
      <c r="D866" s="13" t="s">
        <v>82</v>
      </c>
      <c r="I866" s="18" t="str">
        <f>IFERROR(IF($E866="","",MATCH(E866,'Ref table week No.'!$B:$B,-1)),"")</f>
        <v/>
      </c>
    </row>
    <row r="867" spans="2:9" x14ac:dyDescent="0.35">
      <c r="B867" s="16"/>
      <c r="D867" s="13" t="s">
        <v>82</v>
      </c>
      <c r="I867" s="18" t="str">
        <f>IFERROR(IF($E867="","",MATCH(E867,'Ref table week No.'!$B:$B,-1)),"")</f>
        <v/>
      </c>
    </row>
    <row r="868" spans="2:9" x14ac:dyDescent="0.35">
      <c r="B868" s="16"/>
      <c r="D868" s="13" t="s">
        <v>82</v>
      </c>
      <c r="I868" s="18" t="str">
        <f>IFERROR(IF($E868="","",MATCH(E868,'Ref table week No.'!$B:$B,-1)),"")</f>
        <v/>
      </c>
    </row>
    <row r="869" spans="2:9" x14ac:dyDescent="0.35">
      <c r="B869" s="16"/>
      <c r="D869" s="13" t="s">
        <v>82</v>
      </c>
      <c r="I869" s="18" t="str">
        <f>IFERROR(IF($E869="","",MATCH(E869,'Ref table week No.'!$B:$B,-1)),"")</f>
        <v/>
      </c>
    </row>
    <row r="870" spans="2:9" x14ac:dyDescent="0.35">
      <c r="B870" s="16"/>
      <c r="D870" s="13" t="s">
        <v>82</v>
      </c>
      <c r="I870" s="18" t="str">
        <f>IFERROR(IF($E870="","",MATCH(E870,'Ref table week No.'!$B:$B,-1)),"")</f>
        <v/>
      </c>
    </row>
    <row r="871" spans="2:9" x14ac:dyDescent="0.35">
      <c r="B871" s="16"/>
      <c r="D871" s="13" t="s">
        <v>82</v>
      </c>
      <c r="I871" s="18" t="str">
        <f>IFERROR(IF($E871="","",MATCH(E871,'Ref table week No.'!$B:$B,-1)),"")</f>
        <v/>
      </c>
    </row>
    <row r="872" spans="2:9" x14ac:dyDescent="0.35">
      <c r="B872" s="16"/>
      <c r="D872" s="13" t="s">
        <v>82</v>
      </c>
      <c r="I872" s="18" t="str">
        <f>IFERROR(IF($E872="","",MATCH(E872,'Ref table week No.'!$B:$B,-1)),"")</f>
        <v/>
      </c>
    </row>
    <row r="873" spans="2:9" x14ac:dyDescent="0.35">
      <c r="B873" s="16"/>
      <c r="D873" s="13" t="s">
        <v>82</v>
      </c>
      <c r="I873" s="18" t="str">
        <f>IFERROR(IF($E873="","",MATCH(E873,'Ref table week No.'!$B:$B,-1)),"")</f>
        <v/>
      </c>
    </row>
    <row r="874" spans="2:9" x14ac:dyDescent="0.35">
      <c r="B874" s="16"/>
      <c r="D874" s="13" t="s">
        <v>82</v>
      </c>
      <c r="I874" s="18" t="str">
        <f>IFERROR(IF($E874="","",MATCH(E874,'Ref table week No.'!$B:$B,-1)),"")</f>
        <v/>
      </c>
    </row>
    <row r="875" spans="2:9" x14ac:dyDescent="0.35">
      <c r="B875" s="16"/>
      <c r="D875" s="13" t="s">
        <v>82</v>
      </c>
      <c r="I875" s="18" t="str">
        <f>IFERROR(IF($E875="","",MATCH(E875,'Ref table week No.'!$B:$B,-1)),"")</f>
        <v/>
      </c>
    </row>
    <row r="876" spans="2:9" x14ac:dyDescent="0.35">
      <c r="B876" s="16"/>
      <c r="D876" s="13" t="s">
        <v>82</v>
      </c>
      <c r="I876" s="18" t="str">
        <f>IFERROR(IF($E876="","",MATCH(E876,'Ref table week No.'!$B:$B,-1)),"")</f>
        <v/>
      </c>
    </row>
    <row r="877" spans="2:9" x14ac:dyDescent="0.35">
      <c r="B877" s="16"/>
      <c r="D877" s="13" t="s">
        <v>82</v>
      </c>
      <c r="I877" s="18" t="str">
        <f>IFERROR(IF($E877="","",MATCH(E877,'Ref table week No.'!$B:$B,-1)),"")</f>
        <v/>
      </c>
    </row>
    <row r="878" spans="2:9" x14ac:dyDescent="0.35">
      <c r="B878" s="16"/>
      <c r="D878" s="13" t="s">
        <v>82</v>
      </c>
      <c r="I878" s="18" t="str">
        <f>IFERROR(IF($E878="","",MATCH(E878,'Ref table week No.'!$B:$B,-1)),"")</f>
        <v/>
      </c>
    </row>
    <row r="879" spans="2:9" x14ac:dyDescent="0.35">
      <c r="B879" s="16"/>
      <c r="D879" s="13" t="s">
        <v>82</v>
      </c>
      <c r="I879" s="18" t="str">
        <f>IFERROR(IF($E879="","",MATCH(E879,'Ref table week No.'!$B:$B,-1)),"")</f>
        <v/>
      </c>
    </row>
    <row r="880" spans="2:9" x14ac:dyDescent="0.35">
      <c r="B880" s="16"/>
      <c r="D880" s="13" t="s">
        <v>82</v>
      </c>
      <c r="I880" s="18" t="str">
        <f>IFERROR(IF($E880="","",MATCH(E880,'Ref table week No.'!$B:$B,-1)),"")</f>
        <v/>
      </c>
    </row>
    <row r="881" spans="2:9" x14ac:dyDescent="0.35">
      <c r="B881" s="16"/>
      <c r="D881" s="13" t="s">
        <v>82</v>
      </c>
      <c r="I881" s="18" t="str">
        <f>IFERROR(IF($E881="","",MATCH(E881,'Ref table week No.'!$B:$B,-1)),"")</f>
        <v/>
      </c>
    </row>
    <row r="882" spans="2:9" x14ac:dyDescent="0.35">
      <c r="B882" s="16"/>
      <c r="D882" s="13" t="s">
        <v>82</v>
      </c>
      <c r="I882" s="18" t="str">
        <f>IFERROR(IF($E882="","",MATCH(E882,'Ref table week No.'!$B:$B,-1)),"")</f>
        <v/>
      </c>
    </row>
    <row r="883" spans="2:9" x14ac:dyDescent="0.35">
      <c r="B883" s="16"/>
      <c r="D883" s="13" t="s">
        <v>82</v>
      </c>
      <c r="I883" s="18" t="str">
        <f>IFERROR(IF($E883="","",MATCH(E883,'Ref table week No.'!$B:$B,-1)),"")</f>
        <v/>
      </c>
    </row>
    <row r="884" spans="2:9" x14ac:dyDescent="0.35">
      <c r="B884" s="16"/>
      <c r="D884" s="13" t="s">
        <v>82</v>
      </c>
      <c r="I884" s="18" t="str">
        <f>IFERROR(IF($E884="","",MATCH(E884,'Ref table week No.'!$B:$B,-1)),"")</f>
        <v/>
      </c>
    </row>
    <row r="885" spans="2:9" x14ac:dyDescent="0.35">
      <c r="B885" s="16"/>
      <c r="D885" s="13" t="s">
        <v>82</v>
      </c>
      <c r="I885" s="18" t="str">
        <f>IFERROR(IF($E885="","",MATCH(E885,'Ref table week No.'!$B:$B,-1)),"")</f>
        <v/>
      </c>
    </row>
    <row r="886" spans="2:9" x14ac:dyDescent="0.35">
      <c r="B886" s="16"/>
      <c r="D886" s="13" t="s">
        <v>82</v>
      </c>
      <c r="I886" s="18" t="str">
        <f>IFERROR(IF($E886="","",MATCH(E886,'Ref table week No.'!$B:$B,-1)),"")</f>
        <v/>
      </c>
    </row>
    <row r="887" spans="2:9" x14ac:dyDescent="0.35">
      <c r="B887" s="16"/>
      <c r="D887" s="13" t="s">
        <v>82</v>
      </c>
      <c r="I887" s="18" t="str">
        <f>IFERROR(IF($E887="","",MATCH(E887,'Ref table week No.'!$B:$B,-1)),"")</f>
        <v/>
      </c>
    </row>
    <row r="888" spans="2:9" x14ac:dyDescent="0.35">
      <c r="B888" s="16"/>
      <c r="D888" s="13" t="s">
        <v>82</v>
      </c>
      <c r="I888" s="18" t="str">
        <f>IFERROR(IF($E888="","",MATCH(E888,'Ref table week No.'!$B:$B,-1)),"")</f>
        <v/>
      </c>
    </row>
    <row r="889" spans="2:9" x14ac:dyDescent="0.35">
      <c r="B889" s="16"/>
      <c r="D889" s="13" t="s">
        <v>82</v>
      </c>
      <c r="I889" s="18" t="str">
        <f>IFERROR(IF($E889="","",MATCH(E889,'Ref table week No.'!$B:$B,-1)),"")</f>
        <v/>
      </c>
    </row>
    <row r="890" spans="2:9" x14ac:dyDescent="0.35">
      <c r="B890" s="16"/>
      <c r="D890" s="13" t="s">
        <v>82</v>
      </c>
      <c r="I890" s="18" t="str">
        <f>IFERROR(IF($E890="","",MATCH(E890,'Ref table week No.'!$B:$B,-1)),"")</f>
        <v/>
      </c>
    </row>
    <row r="891" spans="2:9" x14ac:dyDescent="0.35">
      <c r="B891" s="16"/>
      <c r="D891" s="13" t="s">
        <v>82</v>
      </c>
      <c r="I891" s="18" t="str">
        <f>IFERROR(IF($E891="","",MATCH(E891,'Ref table week No.'!$B:$B,-1)),"")</f>
        <v/>
      </c>
    </row>
    <row r="892" spans="2:9" x14ac:dyDescent="0.35">
      <c r="B892" s="16"/>
      <c r="D892" s="13" t="s">
        <v>82</v>
      </c>
      <c r="I892" s="18" t="str">
        <f>IFERROR(IF($E892="","",MATCH(E892,'Ref table week No.'!$B:$B,-1)),"")</f>
        <v/>
      </c>
    </row>
    <row r="893" spans="2:9" x14ac:dyDescent="0.35">
      <c r="B893" s="16"/>
      <c r="D893" s="13" t="s">
        <v>82</v>
      </c>
      <c r="I893" s="18" t="str">
        <f>IFERROR(IF($E893="","",MATCH(E893,'Ref table week No.'!$B:$B,-1)),"")</f>
        <v/>
      </c>
    </row>
    <row r="894" spans="2:9" x14ac:dyDescent="0.35">
      <c r="B894" s="16"/>
      <c r="D894" s="13" t="s">
        <v>82</v>
      </c>
      <c r="I894" s="18" t="str">
        <f>IFERROR(IF($E894="","",MATCH(E894,'Ref table week No.'!$B:$B,-1)),"")</f>
        <v/>
      </c>
    </row>
    <row r="895" spans="2:9" x14ac:dyDescent="0.35">
      <c r="B895" s="16"/>
      <c r="D895" s="13" t="s">
        <v>82</v>
      </c>
      <c r="I895" s="18" t="str">
        <f>IFERROR(IF($E895="","",MATCH(E895,'Ref table week No.'!$B:$B,-1)),"")</f>
        <v/>
      </c>
    </row>
    <row r="896" spans="2:9" x14ac:dyDescent="0.35">
      <c r="B896" s="16"/>
      <c r="D896" s="13" t="s">
        <v>82</v>
      </c>
      <c r="I896" s="18" t="str">
        <f>IFERROR(IF($E896="","",MATCH(E896,'Ref table week No.'!$B:$B,-1)),"")</f>
        <v/>
      </c>
    </row>
    <row r="897" spans="2:9" x14ac:dyDescent="0.35">
      <c r="B897" s="16"/>
      <c r="D897" s="13" t="s">
        <v>82</v>
      </c>
      <c r="I897" s="18" t="str">
        <f>IFERROR(IF($E897="","",MATCH(E897,'Ref table week No.'!$B:$B,-1)),"")</f>
        <v/>
      </c>
    </row>
    <row r="898" spans="2:9" x14ac:dyDescent="0.35">
      <c r="B898" s="16"/>
      <c r="D898" s="13" t="s">
        <v>82</v>
      </c>
      <c r="I898" s="18" t="str">
        <f>IFERROR(IF($E898="","",MATCH(E898,'Ref table week No.'!$B:$B,-1)),"")</f>
        <v/>
      </c>
    </row>
    <row r="899" spans="2:9" x14ac:dyDescent="0.35">
      <c r="B899" s="16"/>
      <c r="D899" s="13" t="s">
        <v>82</v>
      </c>
      <c r="I899" s="18" t="str">
        <f>IFERROR(IF($E899="","",MATCH(E899,'Ref table week No.'!$B:$B,-1)),"")</f>
        <v/>
      </c>
    </row>
    <row r="900" spans="2:9" x14ac:dyDescent="0.35">
      <c r="B900" s="16"/>
      <c r="D900" s="13" t="s">
        <v>82</v>
      </c>
      <c r="I900" s="18" t="str">
        <f>IFERROR(IF($E900="","",MATCH(E900,'Ref table week No.'!$B:$B,-1)),"")</f>
        <v/>
      </c>
    </row>
    <row r="901" spans="2:9" x14ac:dyDescent="0.35">
      <c r="B901" s="16"/>
      <c r="D901" s="13" t="s">
        <v>82</v>
      </c>
      <c r="I901" s="18" t="str">
        <f>IFERROR(IF($E901="","",MATCH(E901,'Ref table week No.'!$B:$B,-1)),"")</f>
        <v/>
      </c>
    </row>
    <row r="902" spans="2:9" x14ac:dyDescent="0.35">
      <c r="B902" s="16"/>
      <c r="D902" s="13" t="s">
        <v>82</v>
      </c>
      <c r="I902" s="18" t="str">
        <f>IFERROR(IF($E902="","",MATCH(E902,'Ref table week No.'!$B:$B,-1)),"")</f>
        <v/>
      </c>
    </row>
    <row r="903" spans="2:9" x14ac:dyDescent="0.35">
      <c r="B903" s="16"/>
      <c r="D903" s="13" t="s">
        <v>82</v>
      </c>
      <c r="I903" s="18" t="str">
        <f>IFERROR(IF($E903="","",MATCH(E903,'Ref table week No.'!$B:$B,-1)),"")</f>
        <v/>
      </c>
    </row>
    <row r="904" spans="2:9" x14ac:dyDescent="0.35">
      <c r="B904" s="16"/>
      <c r="D904" s="13" t="s">
        <v>82</v>
      </c>
      <c r="I904" s="18" t="str">
        <f>IFERROR(IF($E904="","",MATCH(E904,'Ref table week No.'!$B:$B,-1)),"")</f>
        <v/>
      </c>
    </row>
    <row r="905" spans="2:9" x14ac:dyDescent="0.35">
      <c r="B905" s="16"/>
      <c r="D905" s="13" t="s">
        <v>82</v>
      </c>
      <c r="I905" s="18" t="str">
        <f>IFERROR(IF($E905="","",MATCH(E905,'Ref table week No.'!$B:$B,-1)),"")</f>
        <v/>
      </c>
    </row>
    <row r="906" spans="2:9" x14ac:dyDescent="0.35">
      <c r="B906" s="16"/>
      <c r="D906" s="13" t="s">
        <v>82</v>
      </c>
      <c r="I906" s="18" t="str">
        <f>IFERROR(IF($E906="","",MATCH(E906,'Ref table week No.'!$B:$B,-1)),"")</f>
        <v/>
      </c>
    </row>
    <row r="907" spans="2:9" x14ac:dyDescent="0.35">
      <c r="B907" s="16"/>
      <c r="D907" s="13" t="s">
        <v>82</v>
      </c>
      <c r="I907" s="18" t="str">
        <f>IFERROR(IF($E907="","",MATCH(E907,'Ref table week No.'!$B:$B,-1)),"")</f>
        <v/>
      </c>
    </row>
    <row r="908" spans="2:9" x14ac:dyDescent="0.35">
      <c r="B908" s="16"/>
      <c r="D908" s="13" t="s">
        <v>82</v>
      </c>
      <c r="I908" s="18" t="str">
        <f>IFERROR(IF($E908="","",MATCH(E908,'Ref table week No.'!$B:$B,-1)),"")</f>
        <v/>
      </c>
    </row>
    <row r="909" spans="2:9" x14ac:dyDescent="0.35">
      <c r="B909" s="16"/>
      <c r="D909" s="13" t="s">
        <v>82</v>
      </c>
      <c r="I909" s="18" t="str">
        <f>IFERROR(IF($E909="","",MATCH(E909,'Ref table week No.'!$B:$B,-1)),"")</f>
        <v/>
      </c>
    </row>
    <row r="910" spans="2:9" x14ac:dyDescent="0.35">
      <c r="B910" s="16"/>
      <c r="D910" s="13" t="s">
        <v>82</v>
      </c>
      <c r="I910" s="18" t="str">
        <f>IFERROR(IF($E910="","",MATCH(E910,'Ref table week No.'!$B:$B,-1)),"")</f>
        <v/>
      </c>
    </row>
    <row r="911" spans="2:9" x14ac:dyDescent="0.35">
      <c r="B911" s="16"/>
      <c r="D911" s="13" t="s">
        <v>82</v>
      </c>
      <c r="I911" s="18" t="str">
        <f>IFERROR(IF($E911="","",MATCH(E911,'Ref table week No.'!$B:$B,-1)),"")</f>
        <v/>
      </c>
    </row>
    <row r="912" spans="2:9" x14ac:dyDescent="0.35">
      <c r="B912" s="16"/>
      <c r="D912" s="13" t="s">
        <v>82</v>
      </c>
      <c r="I912" s="18" t="str">
        <f>IFERROR(IF($E912="","",MATCH(E912,'Ref table week No.'!$B:$B,-1)),"")</f>
        <v/>
      </c>
    </row>
    <row r="913" spans="2:9" x14ac:dyDescent="0.35">
      <c r="B913" s="16"/>
      <c r="D913" s="13" t="s">
        <v>82</v>
      </c>
      <c r="I913" s="18" t="str">
        <f>IFERROR(IF($E913="","",MATCH(E913,'Ref table week No.'!$B:$B,-1)),"")</f>
        <v/>
      </c>
    </row>
    <row r="914" spans="2:9" x14ac:dyDescent="0.35">
      <c r="B914" s="16"/>
      <c r="D914" s="13" t="s">
        <v>82</v>
      </c>
      <c r="I914" s="18" t="str">
        <f>IFERROR(IF($E914="","",MATCH(E914,'Ref table week No.'!$B:$B,-1)),"")</f>
        <v/>
      </c>
    </row>
    <row r="915" spans="2:9" x14ac:dyDescent="0.35">
      <c r="B915" s="16"/>
      <c r="D915" s="13" t="s">
        <v>82</v>
      </c>
      <c r="I915" s="18" t="str">
        <f>IFERROR(IF($E915="","",MATCH(E915,'Ref table week No.'!$B:$B,-1)),"")</f>
        <v/>
      </c>
    </row>
    <row r="916" spans="2:9" x14ac:dyDescent="0.35">
      <c r="B916" s="16"/>
      <c r="D916" s="13" t="s">
        <v>82</v>
      </c>
      <c r="I916" s="18" t="str">
        <f>IFERROR(IF($E916="","",MATCH(E916,'Ref table week No.'!$B:$B,-1)),"")</f>
        <v/>
      </c>
    </row>
    <row r="917" spans="2:9" x14ac:dyDescent="0.35">
      <c r="B917" s="16"/>
      <c r="D917" s="13" t="s">
        <v>82</v>
      </c>
      <c r="I917" s="18" t="str">
        <f>IFERROR(IF($E917="","",MATCH(E917,'Ref table week No.'!$B:$B,-1)),"")</f>
        <v/>
      </c>
    </row>
    <row r="918" spans="2:9" x14ac:dyDescent="0.35">
      <c r="B918" s="16"/>
      <c r="D918" s="13" t="s">
        <v>82</v>
      </c>
      <c r="I918" s="18" t="str">
        <f>IFERROR(IF($E918="","",MATCH(E918,'Ref table week No.'!$B:$B,-1)),"")</f>
        <v/>
      </c>
    </row>
    <row r="919" spans="2:9" x14ac:dyDescent="0.35">
      <c r="B919" s="16"/>
      <c r="D919" s="13" t="s">
        <v>82</v>
      </c>
      <c r="I919" s="18" t="str">
        <f>IFERROR(IF($E919="","",MATCH(E919,'Ref table week No.'!$B:$B,-1)),"")</f>
        <v/>
      </c>
    </row>
    <row r="920" spans="2:9" x14ac:dyDescent="0.35">
      <c r="B920" s="16"/>
      <c r="D920" s="13" t="s">
        <v>82</v>
      </c>
      <c r="I920" s="18" t="str">
        <f>IFERROR(IF($E920="","",MATCH(E920,'Ref table week No.'!$B:$B,-1)),"")</f>
        <v/>
      </c>
    </row>
    <row r="921" spans="2:9" x14ac:dyDescent="0.35">
      <c r="B921" s="16"/>
      <c r="D921" s="13" t="s">
        <v>82</v>
      </c>
      <c r="I921" s="18" t="str">
        <f>IFERROR(IF($E921="","",MATCH(E921,'Ref table week No.'!$B:$B,-1)),"")</f>
        <v/>
      </c>
    </row>
    <row r="922" spans="2:9" x14ac:dyDescent="0.35">
      <c r="B922" s="16"/>
      <c r="D922" s="13" t="s">
        <v>82</v>
      </c>
      <c r="I922" s="18" t="str">
        <f>IFERROR(IF($E922="","",MATCH(E922,'Ref table week No.'!$B:$B,-1)),"")</f>
        <v/>
      </c>
    </row>
    <row r="923" spans="2:9" x14ac:dyDescent="0.35">
      <c r="B923" s="16"/>
      <c r="D923" s="13" t="s">
        <v>82</v>
      </c>
      <c r="I923" s="18" t="str">
        <f>IFERROR(IF($E923="","",MATCH(E923,'Ref table week No.'!$B:$B,-1)),"")</f>
        <v/>
      </c>
    </row>
    <row r="924" spans="2:9" x14ac:dyDescent="0.35">
      <c r="B924" s="16"/>
      <c r="D924" s="13" t="s">
        <v>82</v>
      </c>
      <c r="I924" s="18" t="str">
        <f>IFERROR(IF($E924="","",MATCH(E924,'Ref table week No.'!$B:$B,-1)),"")</f>
        <v/>
      </c>
    </row>
    <row r="925" spans="2:9" x14ac:dyDescent="0.35">
      <c r="B925" s="16"/>
      <c r="D925" s="13" t="s">
        <v>82</v>
      </c>
      <c r="I925" s="18" t="str">
        <f>IFERROR(IF($E925="","",MATCH(E925,'Ref table week No.'!$B:$B,-1)),"")</f>
        <v/>
      </c>
    </row>
    <row r="926" spans="2:9" x14ac:dyDescent="0.35">
      <c r="B926" s="16"/>
      <c r="D926" s="13" t="s">
        <v>82</v>
      </c>
      <c r="I926" s="18" t="str">
        <f>IFERROR(IF($E926="","",MATCH(E926,'Ref table week No.'!$B:$B,-1)),"")</f>
        <v/>
      </c>
    </row>
    <row r="927" spans="2:9" x14ac:dyDescent="0.35">
      <c r="B927" s="16"/>
      <c r="D927" s="13" t="s">
        <v>82</v>
      </c>
      <c r="I927" s="18" t="str">
        <f>IFERROR(IF($E927="","",MATCH(E927,'Ref table week No.'!$B:$B,-1)),"")</f>
        <v/>
      </c>
    </row>
    <row r="928" spans="2:9" x14ac:dyDescent="0.35">
      <c r="B928" s="16"/>
      <c r="D928" s="13" t="s">
        <v>82</v>
      </c>
      <c r="I928" s="18" t="str">
        <f>IFERROR(IF($E928="","",MATCH(E928,'Ref table week No.'!$B:$B,-1)),"")</f>
        <v/>
      </c>
    </row>
    <row r="929" spans="2:9" x14ac:dyDescent="0.35">
      <c r="B929" s="16"/>
      <c r="D929" s="13" t="s">
        <v>82</v>
      </c>
      <c r="I929" s="18" t="str">
        <f>IFERROR(IF($E929="","",MATCH(E929,'Ref table week No.'!$B:$B,-1)),"")</f>
        <v/>
      </c>
    </row>
    <row r="930" spans="2:9" x14ac:dyDescent="0.35">
      <c r="B930" s="16"/>
      <c r="D930" s="13" t="s">
        <v>82</v>
      </c>
      <c r="I930" s="18" t="str">
        <f>IFERROR(IF($E930="","",MATCH(E930,'Ref table week No.'!$B:$B,-1)),"")</f>
        <v/>
      </c>
    </row>
    <row r="931" spans="2:9" x14ac:dyDescent="0.35">
      <c r="B931" s="16"/>
      <c r="D931" s="13" t="s">
        <v>82</v>
      </c>
      <c r="I931" s="18" t="str">
        <f>IFERROR(IF($E931="","",MATCH(E931,'Ref table week No.'!$B:$B,-1)),"")</f>
        <v/>
      </c>
    </row>
    <row r="932" spans="2:9" x14ac:dyDescent="0.35">
      <c r="B932" s="16"/>
      <c r="D932" s="13" t="s">
        <v>82</v>
      </c>
      <c r="I932" s="18" t="str">
        <f>IFERROR(IF($E932="","",MATCH(E932,'Ref table week No.'!$B:$B,-1)),"")</f>
        <v/>
      </c>
    </row>
    <row r="933" spans="2:9" x14ac:dyDescent="0.35">
      <c r="B933" s="16"/>
      <c r="D933" s="13" t="s">
        <v>82</v>
      </c>
      <c r="I933" s="18" t="str">
        <f>IFERROR(IF($E933="","",MATCH(E933,'Ref table week No.'!$B:$B,-1)),"")</f>
        <v/>
      </c>
    </row>
    <row r="934" spans="2:9" x14ac:dyDescent="0.35">
      <c r="B934" s="16"/>
      <c r="D934" s="13" t="s">
        <v>82</v>
      </c>
      <c r="I934" s="18" t="str">
        <f>IFERROR(IF($E934="","",MATCH(E934,'Ref table week No.'!$B:$B,-1)),"")</f>
        <v/>
      </c>
    </row>
    <row r="935" spans="2:9" x14ac:dyDescent="0.35">
      <c r="B935" s="16"/>
      <c r="D935" s="13" t="s">
        <v>82</v>
      </c>
      <c r="I935" s="18" t="str">
        <f>IFERROR(IF($E935="","",MATCH(E935,'Ref table week No.'!$B:$B,-1)),"")</f>
        <v/>
      </c>
    </row>
    <row r="936" spans="2:9" x14ac:dyDescent="0.35">
      <c r="B936" s="16"/>
      <c r="D936" s="13" t="s">
        <v>82</v>
      </c>
      <c r="I936" s="18" t="str">
        <f>IFERROR(IF($E936="","",MATCH(E936,'Ref table week No.'!$B:$B,-1)),"")</f>
        <v/>
      </c>
    </row>
    <row r="937" spans="2:9" x14ac:dyDescent="0.35">
      <c r="B937" s="16"/>
      <c r="D937" s="13" t="s">
        <v>82</v>
      </c>
      <c r="I937" s="18" t="str">
        <f>IFERROR(IF($E937="","",MATCH(E937,'Ref table week No.'!$B:$B,-1)),"")</f>
        <v/>
      </c>
    </row>
    <row r="938" spans="2:9" x14ac:dyDescent="0.35">
      <c r="B938" s="16"/>
      <c r="D938" s="13" t="s">
        <v>82</v>
      </c>
      <c r="I938" s="18" t="str">
        <f>IFERROR(IF($E938="","",MATCH(E938,'Ref table week No.'!$B:$B,-1)),"")</f>
        <v/>
      </c>
    </row>
    <row r="939" spans="2:9" x14ac:dyDescent="0.35">
      <c r="B939" s="16"/>
      <c r="D939" s="13" t="s">
        <v>82</v>
      </c>
      <c r="I939" s="18" t="str">
        <f>IFERROR(IF($E939="","",MATCH(E939,'Ref table week No.'!$B:$B,-1)),"")</f>
        <v/>
      </c>
    </row>
    <row r="940" spans="2:9" x14ac:dyDescent="0.35">
      <c r="B940" s="16"/>
      <c r="D940" s="13" t="s">
        <v>82</v>
      </c>
      <c r="I940" s="18" t="str">
        <f>IFERROR(IF($E940="","",MATCH(E940,'Ref table week No.'!$B:$B,-1)),"")</f>
        <v/>
      </c>
    </row>
    <row r="941" spans="2:9" x14ac:dyDescent="0.35">
      <c r="B941" s="16"/>
      <c r="D941" s="13" t="s">
        <v>82</v>
      </c>
      <c r="I941" s="18" t="str">
        <f>IFERROR(IF($E941="","",MATCH(E941,'Ref table week No.'!$B:$B,-1)),"")</f>
        <v/>
      </c>
    </row>
    <row r="942" spans="2:9" x14ac:dyDescent="0.35">
      <c r="B942" s="16"/>
      <c r="D942" s="13" t="s">
        <v>82</v>
      </c>
      <c r="I942" s="18" t="str">
        <f>IFERROR(IF($E942="","",MATCH(E942,'Ref table week No.'!$B:$B,-1)),"")</f>
        <v/>
      </c>
    </row>
    <row r="943" spans="2:9" x14ac:dyDescent="0.35">
      <c r="B943" s="16"/>
      <c r="D943" s="13" t="s">
        <v>82</v>
      </c>
      <c r="I943" s="18" t="str">
        <f>IFERROR(IF($E943="","",MATCH(E943,'Ref table week No.'!$B:$B,-1)),"")</f>
        <v/>
      </c>
    </row>
    <row r="944" spans="2:9" x14ac:dyDescent="0.35">
      <c r="B944" s="16"/>
      <c r="D944" s="13" t="s">
        <v>82</v>
      </c>
      <c r="I944" s="18" t="str">
        <f>IFERROR(IF($E944="","",MATCH(E944,'Ref table week No.'!$B:$B,-1)),"")</f>
        <v/>
      </c>
    </row>
    <row r="945" spans="2:9" x14ac:dyDescent="0.35">
      <c r="B945" s="16"/>
      <c r="D945" s="13" t="s">
        <v>82</v>
      </c>
      <c r="I945" s="18" t="str">
        <f>IFERROR(IF($E945="","",MATCH(E945,'Ref table week No.'!$B:$B,-1)),"")</f>
        <v/>
      </c>
    </row>
    <row r="946" spans="2:9" x14ac:dyDescent="0.35">
      <c r="B946" s="16"/>
      <c r="D946" s="13" t="s">
        <v>82</v>
      </c>
      <c r="I946" s="18" t="str">
        <f>IFERROR(IF($E946="","",MATCH(E946,'Ref table week No.'!$B:$B,-1)),"")</f>
        <v/>
      </c>
    </row>
    <row r="947" spans="2:9" x14ac:dyDescent="0.35">
      <c r="B947" s="16"/>
      <c r="D947" s="13" t="s">
        <v>82</v>
      </c>
      <c r="I947" s="18" t="str">
        <f>IFERROR(IF($E947="","",MATCH(E947,'Ref table week No.'!$B:$B,-1)),"")</f>
        <v/>
      </c>
    </row>
    <row r="948" spans="2:9" x14ac:dyDescent="0.35">
      <c r="B948" s="16"/>
      <c r="D948" s="13" t="s">
        <v>82</v>
      </c>
      <c r="I948" s="18" t="str">
        <f>IFERROR(IF($E948="","",MATCH(E948,'Ref table week No.'!$B:$B,-1)),"")</f>
        <v/>
      </c>
    </row>
    <row r="949" spans="2:9" x14ac:dyDescent="0.35">
      <c r="B949" s="16"/>
      <c r="D949" s="13" t="s">
        <v>82</v>
      </c>
      <c r="I949" s="18" t="str">
        <f>IFERROR(IF($E949="","",MATCH(E949,'Ref table week No.'!$B:$B,-1)),"")</f>
        <v/>
      </c>
    </row>
    <row r="950" spans="2:9" x14ac:dyDescent="0.35">
      <c r="B950" s="16"/>
      <c r="D950" s="13" t="s">
        <v>82</v>
      </c>
      <c r="I950" s="18" t="str">
        <f>IFERROR(IF($E950="","",MATCH(E950,'Ref table week No.'!$B:$B,-1)),"")</f>
        <v/>
      </c>
    </row>
    <row r="951" spans="2:9" x14ac:dyDescent="0.35">
      <c r="B951" s="16"/>
      <c r="D951" s="13" t="s">
        <v>82</v>
      </c>
      <c r="I951" s="18" t="str">
        <f>IFERROR(IF($E951="","",MATCH(E951,'Ref table week No.'!$B:$B,-1)),"")</f>
        <v/>
      </c>
    </row>
    <row r="952" spans="2:9" x14ac:dyDescent="0.35">
      <c r="B952" s="16"/>
      <c r="D952" s="13" t="s">
        <v>82</v>
      </c>
      <c r="I952" s="18" t="str">
        <f>IFERROR(IF($E952="","",MATCH(E952,'Ref table week No.'!$B:$B,-1)),"")</f>
        <v/>
      </c>
    </row>
    <row r="953" spans="2:9" x14ac:dyDescent="0.35">
      <c r="B953" s="16"/>
      <c r="D953" s="13" t="s">
        <v>82</v>
      </c>
      <c r="I953" s="18" t="str">
        <f>IFERROR(IF($E953="","",MATCH(E953,'Ref table week No.'!$B:$B,-1)),"")</f>
        <v/>
      </c>
    </row>
    <row r="954" spans="2:9" x14ac:dyDescent="0.35">
      <c r="B954" s="16"/>
      <c r="D954" s="13" t="s">
        <v>82</v>
      </c>
      <c r="I954" s="18" t="str">
        <f>IFERROR(IF($E954="","",MATCH(E954,'Ref table week No.'!$B:$B,-1)),"")</f>
        <v/>
      </c>
    </row>
    <row r="955" spans="2:9" x14ac:dyDescent="0.35">
      <c r="B955" s="16"/>
      <c r="D955" s="13" t="s">
        <v>82</v>
      </c>
      <c r="I955" s="18" t="str">
        <f>IFERROR(IF($E955="","",MATCH(E955,'Ref table week No.'!$B:$B,-1)),"")</f>
        <v/>
      </c>
    </row>
    <row r="956" spans="2:9" x14ac:dyDescent="0.35">
      <c r="B956" s="16"/>
      <c r="D956" s="13" t="s">
        <v>82</v>
      </c>
      <c r="I956" s="18" t="str">
        <f>IFERROR(IF($E956="","",MATCH(E956,'Ref table week No.'!$B:$B,-1)),"")</f>
        <v/>
      </c>
    </row>
    <row r="957" spans="2:9" x14ac:dyDescent="0.35">
      <c r="B957" s="16"/>
      <c r="D957" s="13" t="s">
        <v>82</v>
      </c>
      <c r="I957" s="18" t="str">
        <f>IFERROR(IF($E957="","",MATCH(E957,'Ref table week No.'!$B:$B,-1)),"")</f>
        <v/>
      </c>
    </row>
    <row r="958" spans="2:9" x14ac:dyDescent="0.35">
      <c r="B958" s="16"/>
      <c r="D958" s="13" t="s">
        <v>82</v>
      </c>
      <c r="I958" s="18" t="str">
        <f>IFERROR(IF($E958="","",MATCH(E958,'Ref table week No.'!$B:$B,-1)),"")</f>
        <v/>
      </c>
    </row>
    <row r="959" spans="2:9" x14ac:dyDescent="0.35">
      <c r="B959" s="16"/>
      <c r="D959" s="13" t="s">
        <v>82</v>
      </c>
      <c r="I959" s="18" t="str">
        <f>IFERROR(IF($E959="","",MATCH(E959,'Ref table week No.'!$B:$B,-1)),"")</f>
        <v/>
      </c>
    </row>
    <row r="960" spans="2:9" x14ac:dyDescent="0.35">
      <c r="B960" s="16"/>
      <c r="D960" s="13" t="s">
        <v>82</v>
      </c>
      <c r="I960" s="18" t="str">
        <f>IFERROR(IF($E960="","",MATCH(E960,'Ref table week No.'!$B:$B,-1)),"")</f>
        <v/>
      </c>
    </row>
    <row r="961" spans="2:9" x14ac:dyDescent="0.35">
      <c r="B961" s="16"/>
      <c r="D961" s="13" t="s">
        <v>82</v>
      </c>
      <c r="I961" s="18" t="str">
        <f>IFERROR(IF($E961="","",MATCH(E961,'Ref table week No.'!$B:$B,-1)),"")</f>
        <v/>
      </c>
    </row>
    <row r="962" spans="2:9" x14ac:dyDescent="0.35">
      <c r="B962" s="16"/>
      <c r="D962" s="13" t="s">
        <v>82</v>
      </c>
      <c r="I962" s="18" t="str">
        <f>IFERROR(IF($E962="","",MATCH(E962,'Ref table week No.'!$B:$B,-1)),"")</f>
        <v/>
      </c>
    </row>
    <row r="963" spans="2:9" x14ac:dyDescent="0.35">
      <c r="B963" s="16"/>
      <c r="D963" s="13" t="s">
        <v>82</v>
      </c>
      <c r="I963" s="18" t="str">
        <f>IFERROR(IF($E963="","",MATCH(E963,'Ref table week No.'!$B:$B,-1)),"")</f>
        <v/>
      </c>
    </row>
    <row r="964" spans="2:9" x14ac:dyDescent="0.35">
      <c r="B964" s="16"/>
      <c r="D964" s="13" t="s">
        <v>82</v>
      </c>
      <c r="I964" s="18" t="str">
        <f>IFERROR(IF($E964="","",MATCH(E964,'Ref table week No.'!$B:$B,-1)),"")</f>
        <v/>
      </c>
    </row>
    <row r="965" spans="2:9" x14ac:dyDescent="0.35">
      <c r="B965" s="16"/>
      <c r="D965" s="13" t="s">
        <v>82</v>
      </c>
      <c r="I965" s="18" t="str">
        <f>IFERROR(IF($E965="","",MATCH(E965,'Ref table week No.'!$B:$B,-1)),"")</f>
        <v/>
      </c>
    </row>
    <row r="966" spans="2:9" x14ac:dyDescent="0.35">
      <c r="B966" s="16"/>
      <c r="D966" s="13" t="s">
        <v>82</v>
      </c>
      <c r="I966" s="18" t="str">
        <f>IFERROR(IF($E966="","",MATCH(E966,'Ref table week No.'!$B:$B,-1)),"")</f>
        <v/>
      </c>
    </row>
    <row r="967" spans="2:9" x14ac:dyDescent="0.35">
      <c r="B967" s="16"/>
      <c r="D967" s="13" t="s">
        <v>82</v>
      </c>
      <c r="I967" s="18" t="str">
        <f>IFERROR(IF($E967="","",MATCH(E967,'Ref table week No.'!$B:$B,-1)),"")</f>
        <v/>
      </c>
    </row>
    <row r="968" spans="2:9" x14ac:dyDescent="0.35">
      <c r="B968" s="16"/>
      <c r="D968" s="13" t="s">
        <v>82</v>
      </c>
      <c r="I968" s="18" t="str">
        <f>IFERROR(IF($E968="","",MATCH(E968,'Ref table week No.'!$B:$B,-1)),"")</f>
        <v/>
      </c>
    </row>
    <row r="969" spans="2:9" x14ac:dyDescent="0.35">
      <c r="B969" s="16"/>
      <c r="D969" s="13" t="s">
        <v>82</v>
      </c>
      <c r="I969" s="18" t="str">
        <f>IFERROR(IF($E969="","",MATCH(E969,'Ref table week No.'!$B:$B,-1)),"")</f>
        <v/>
      </c>
    </row>
    <row r="970" spans="2:9" x14ac:dyDescent="0.35">
      <c r="B970" s="16"/>
      <c r="D970" s="13" t="s">
        <v>82</v>
      </c>
      <c r="I970" s="18" t="str">
        <f>IFERROR(IF($E970="","",MATCH(E970,'Ref table week No.'!$B:$B,-1)),"")</f>
        <v/>
      </c>
    </row>
    <row r="971" spans="2:9" x14ac:dyDescent="0.35">
      <c r="B971" s="16"/>
      <c r="D971" s="13" t="s">
        <v>82</v>
      </c>
      <c r="I971" s="18" t="str">
        <f>IFERROR(IF($E971="","",MATCH(E971,'Ref table week No.'!$B:$B,-1)),"")</f>
        <v/>
      </c>
    </row>
    <row r="972" spans="2:9" x14ac:dyDescent="0.35">
      <c r="B972" s="16"/>
      <c r="D972" s="13" t="s">
        <v>82</v>
      </c>
      <c r="I972" s="18" t="str">
        <f>IFERROR(IF($E972="","",MATCH(E972,'Ref table week No.'!$B:$B,-1)),"")</f>
        <v/>
      </c>
    </row>
    <row r="973" spans="2:9" x14ac:dyDescent="0.35">
      <c r="B973" s="16"/>
      <c r="D973" s="13" t="s">
        <v>82</v>
      </c>
      <c r="I973" s="18" t="str">
        <f>IFERROR(IF($E973="","",MATCH(E973,'Ref table week No.'!$B:$B,-1)),"")</f>
        <v/>
      </c>
    </row>
    <row r="974" spans="2:9" x14ac:dyDescent="0.35">
      <c r="B974" s="16"/>
      <c r="D974" s="13" t="s">
        <v>82</v>
      </c>
      <c r="I974" s="18" t="str">
        <f>IFERROR(IF($E974="","",MATCH(E974,'Ref table week No.'!$B:$B,-1)),"")</f>
        <v/>
      </c>
    </row>
    <row r="975" spans="2:9" x14ac:dyDescent="0.35">
      <c r="B975" s="16"/>
      <c r="D975" s="13" t="s">
        <v>82</v>
      </c>
      <c r="I975" s="18" t="str">
        <f>IFERROR(IF($E975="","",MATCH(E975,'Ref table week No.'!$B:$B,-1)),"")</f>
        <v/>
      </c>
    </row>
    <row r="976" spans="2:9" x14ac:dyDescent="0.35">
      <c r="B976" s="16"/>
      <c r="D976" s="13" t="s">
        <v>82</v>
      </c>
      <c r="I976" s="18" t="str">
        <f>IFERROR(IF($E976="","",MATCH(E976,'Ref table week No.'!$B:$B,-1)),"")</f>
        <v/>
      </c>
    </row>
    <row r="977" spans="2:9" x14ac:dyDescent="0.35">
      <c r="B977" s="16"/>
      <c r="D977" s="13" t="s">
        <v>82</v>
      </c>
      <c r="I977" s="18" t="str">
        <f>IFERROR(IF($E977="","",MATCH(E977,'Ref table week No.'!$B:$B,-1)),"")</f>
        <v/>
      </c>
    </row>
    <row r="978" spans="2:9" x14ac:dyDescent="0.35">
      <c r="B978" s="16"/>
      <c r="D978" s="13" t="s">
        <v>82</v>
      </c>
      <c r="I978" s="18" t="str">
        <f>IFERROR(IF($E978="","",MATCH(E978,'Ref table week No.'!$B:$B,-1)),"")</f>
        <v/>
      </c>
    </row>
    <row r="979" spans="2:9" x14ac:dyDescent="0.35">
      <c r="B979" s="16"/>
      <c r="D979" s="13" t="s">
        <v>82</v>
      </c>
      <c r="I979" s="18" t="str">
        <f>IFERROR(IF($E979="","",MATCH(E979,'Ref table week No.'!$B:$B,-1)),"")</f>
        <v/>
      </c>
    </row>
    <row r="980" spans="2:9" x14ac:dyDescent="0.35">
      <c r="B980" s="16"/>
      <c r="D980" s="13" t="s">
        <v>82</v>
      </c>
      <c r="I980" s="18" t="str">
        <f>IFERROR(IF($E980="","",MATCH(E980,'Ref table week No.'!$B:$B,-1)),"")</f>
        <v/>
      </c>
    </row>
    <row r="981" spans="2:9" x14ac:dyDescent="0.35">
      <c r="B981" s="16"/>
      <c r="D981" s="13" t="s">
        <v>82</v>
      </c>
      <c r="I981" s="18" t="str">
        <f>IFERROR(IF($E981="","",MATCH(E981,'Ref table week No.'!$B:$B,-1)),"")</f>
        <v/>
      </c>
    </row>
    <row r="982" spans="2:9" x14ac:dyDescent="0.35">
      <c r="B982" s="16"/>
      <c r="D982" s="13" t="s">
        <v>82</v>
      </c>
      <c r="I982" s="18" t="str">
        <f>IFERROR(IF($E982="","",MATCH(E982,'Ref table week No.'!$B:$B,-1)),"")</f>
        <v/>
      </c>
    </row>
    <row r="983" spans="2:9" x14ac:dyDescent="0.35">
      <c r="B983" s="16"/>
      <c r="D983" s="13" t="s">
        <v>82</v>
      </c>
      <c r="I983" s="18" t="str">
        <f>IFERROR(IF($E983="","",MATCH(E983,'Ref table week No.'!$B:$B,-1)),"")</f>
        <v/>
      </c>
    </row>
    <row r="984" spans="2:9" x14ac:dyDescent="0.35">
      <c r="B984" s="16"/>
      <c r="D984" s="13" t="s">
        <v>82</v>
      </c>
      <c r="I984" s="18" t="str">
        <f>IFERROR(IF($E984="","",MATCH(E984,'Ref table week No.'!$B:$B,-1)),"")</f>
        <v/>
      </c>
    </row>
    <row r="985" spans="2:9" x14ac:dyDescent="0.35">
      <c r="B985" s="16"/>
      <c r="D985" s="13" t="s">
        <v>82</v>
      </c>
      <c r="I985" s="18" t="str">
        <f>IFERROR(IF($E985="","",MATCH(E985,'Ref table week No.'!$B:$B,-1)),"")</f>
        <v/>
      </c>
    </row>
    <row r="986" spans="2:9" x14ac:dyDescent="0.35">
      <c r="B986" s="16"/>
      <c r="D986" s="13" t="s">
        <v>82</v>
      </c>
      <c r="I986" s="18" t="str">
        <f>IFERROR(IF($E986="","",MATCH(E986,'Ref table week No.'!$B:$B,-1)),"")</f>
        <v/>
      </c>
    </row>
    <row r="987" spans="2:9" x14ac:dyDescent="0.35">
      <c r="B987" s="16"/>
      <c r="D987" s="13" t="s">
        <v>82</v>
      </c>
      <c r="I987" s="18" t="str">
        <f>IFERROR(IF($E987="","",MATCH(E987,'Ref table week No.'!$B:$B,-1)),"")</f>
        <v/>
      </c>
    </row>
    <row r="988" spans="2:9" x14ac:dyDescent="0.35">
      <c r="B988" s="16"/>
      <c r="D988" s="13" t="s">
        <v>82</v>
      </c>
      <c r="I988" s="18" t="str">
        <f>IFERROR(IF($E988="","",MATCH(E988,'Ref table week No.'!$B:$B,-1)),"")</f>
        <v/>
      </c>
    </row>
    <row r="989" spans="2:9" x14ac:dyDescent="0.35">
      <c r="B989" s="16"/>
      <c r="D989" s="13" t="s">
        <v>82</v>
      </c>
      <c r="I989" s="18" t="str">
        <f>IFERROR(IF($E989="","",MATCH(E989,'Ref table week No.'!$B:$B,-1)),"")</f>
        <v/>
      </c>
    </row>
    <row r="990" spans="2:9" x14ac:dyDescent="0.35">
      <c r="B990" s="16"/>
      <c r="D990" s="13" t="s">
        <v>82</v>
      </c>
      <c r="I990" s="18" t="str">
        <f>IFERROR(IF($E990="","",MATCH(E990,'Ref table week No.'!$B:$B,-1)),"")</f>
        <v/>
      </c>
    </row>
    <row r="991" spans="2:9" x14ac:dyDescent="0.35">
      <c r="B991" s="16"/>
      <c r="D991" s="13" t="s">
        <v>82</v>
      </c>
      <c r="I991" s="18" t="str">
        <f>IFERROR(IF($E991="","",MATCH(E991,'Ref table week No.'!$B:$B,-1)),"")</f>
        <v/>
      </c>
    </row>
    <row r="992" spans="2:9" x14ac:dyDescent="0.35">
      <c r="B992" s="16"/>
      <c r="D992" s="13" t="s">
        <v>82</v>
      </c>
      <c r="I992" s="18" t="str">
        <f>IFERROR(IF($E992="","",MATCH(E992,'Ref table week No.'!$B:$B,-1)),"")</f>
        <v/>
      </c>
    </row>
    <row r="993" spans="2:9" x14ac:dyDescent="0.35">
      <c r="B993" s="16"/>
      <c r="D993" s="13" t="s">
        <v>82</v>
      </c>
      <c r="I993" s="18" t="str">
        <f>IFERROR(IF($E993="","",MATCH(E993,'Ref table week No.'!$B:$B,-1)),"")</f>
        <v/>
      </c>
    </row>
    <row r="994" spans="2:9" x14ac:dyDescent="0.35">
      <c r="B994" s="16"/>
      <c r="D994" s="13" t="s">
        <v>82</v>
      </c>
      <c r="I994" s="18" t="str">
        <f>IFERROR(IF($E994="","",MATCH(E994,'Ref table week No.'!$B:$B,-1)),"")</f>
        <v/>
      </c>
    </row>
    <row r="995" spans="2:9" x14ac:dyDescent="0.35">
      <c r="B995" s="16"/>
      <c r="D995" s="13" t="s">
        <v>82</v>
      </c>
      <c r="I995" s="18" t="str">
        <f>IFERROR(IF($E995="","",MATCH(E995,'Ref table week No.'!$B:$B,-1)),"")</f>
        <v/>
      </c>
    </row>
    <row r="996" spans="2:9" x14ac:dyDescent="0.35">
      <c r="B996" s="16"/>
      <c r="D996" s="13" t="s">
        <v>82</v>
      </c>
      <c r="I996" s="18" t="str">
        <f>IFERROR(IF($E996="","",MATCH(E996,'Ref table week No.'!$B:$B,-1)),"")</f>
        <v/>
      </c>
    </row>
    <row r="997" spans="2:9" x14ac:dyDescent="0.35">
      <c r="B997" s="16"/>
      <c r="D997" s="13" t="s">
        <v>82</v>
      </c>
      <c r="I997" s="18" t="str">
        <f>IFERROR(IF($E997="","",MATCH(E997,'Ref table week No.'!$B:$B,-1)),"")</f>
        <v/>
      </c>
    </row>
    <row r="998" spans="2:9" x14ac:dyDescent="0.35">
      <c r="B998" s="16"/>
      <c r="D998" s="13" t="s">
        <v>82</v>
      </c>
      <c r="I998" s="18" t="str">
        <f>IFERROR(IF($E998="","",MATCH(E998,'Ref table week No.'!$B:$B,-1)),"")</f>
        <v/>
      </c>
    </row>
    <row r="999" spans="2:9" x14ac:dyDescent="0.35">
      <c r="B999" s="16"/>
      <c r="D999" s="13" t="s">
        <v>82</v>
      </c>
      <c r="I999" s="18" t="str">
        <f>IFERROR(IF($E999="","",MATCH(E999,'Ref table week No.'!$B:$B,-1)),"")</f>
        <v/>
      </c>
    </row>
    <row r="1000" spans="2:9" x14ac:dyDescent="0.35">
      <c r="B1000" s="16"/>
      <c r="D1000" s="13" t="s">
        <v>82</v>
      </c>
      <c r="I1000" s="18" t="str">
        <f>IFERROR(IF($E1000="","",MATCH(E1000,'Ref table week No.'!$B:$B,-1)),"")</f>
        <v/>
      </c>
    </row>
    <row r="1001" spans="2:9" x14ac:dyDescent="0.35">
      <c r="B1001" s="16"/>
      <c r="D1001" s="13" t="s">
        <v>82</v>
      </c>
      <c r="I1001" s="18" t="str">
        <f>IFERROR(IF($E1001="","",MATCH(E1001,'Ref table week No.'!$B:$B,-1)),"")</f>
        <v/>
      </c>
    </row>
    <row r="1002" spans="2:9" x14ac:dyDescent="0.35">
      <c r="B1002" s="16"/>
      <c r="D1002" s="13" t="s">
        <v>82</v>
      </c>
      <c r="I1002" s="18" t="str">
        <f>IFERROR(IF($E1002="","",MATCH(E1002,'Ref table week No.'!$B:$B,-1)),"")</f>
        <v/>
      </c>
    </row>
    <row r="1003" spans="2:9" x14ac:dyDescent="0.35">
      <c r="B1003" s="16"/>
      <c r="D1003" s="13" t="s">
        <v>82</v>
      </c>
      <c r="I1003" s="18" t="str">
        <f>IFERROR(IF($E1003="","",MATCH(E1003,'Ref table week No.'!$B:$B,-1)),"")</f>
        <v/>
      </c>
    </row>
    <row r="1004" spans="2:9" x14ac:dyDescent="0.35">
      <c r="B1004" s="16"/>
      <c r="D1004" s="13" t="s">
        <v>82</v>
      </c>
      <c r="I1004" s="18" t="str">
        <f>IFERROR(IF($E1004="","",MATCH(E1004,'Ref table week No.'!$B:$B,-1)),"")</f>
        <v/>
      </c>
    </row>
    <row r="1005" spans="2:9" x14ac:dyDescent="0.35">
      <c r="B1005" s="16"/>
      <c r="D1005" s="13" t="s">
        <v>82</v>
      </c>
      <c r="I1005" s="18" t="str">
        <f>IFERROR(IF($E1005="","",MATCH(E1005,'Ref table week No.'!$B:$B,-1)),"")</f>
        <v/>
      </c>
    </row>
    <row r="1006" spans="2:9" x14ac:dyDescent="0.35">
      <c r="B1006" s="16"/>
      <c r="D1006" s="13" t="s">
        <v>82</v>
      </c>
      <c r="I1006" s="18" t="str">
        <f>IFERROR(IF($E1006="","",MATCH(E1006,'Ref table week No.'!$B:$B,-1)),"")</f>
        <v/>
      </c>
    </row>
    <row r="1007" spans="2:9" x14ac:dyDescent="0.35">
      <c r="B1007" s="16"/>
      <c r="D1007" s="13" t="s">
        <v>82</v>
      </c>
      <c r="I1007" s="18" t="str">
        <f>IFERROR(IF($E1007="","",MATCH(E1007,'Ref table week No.'!$B:$B,-1)),"")</f>
        <v/>
      </c>
    </row>
    <row r="1008" spans="2:9" x14ac:dyDescent="0.35">
      <c r="B1008" s="16"/>
      <c r="D1008" s="13" t="s">
        <v>82</v>
      </c>
      <c r="I1008" s="18" t="str">
        <f>IFERROR(IF($E1008="","",MATCH(E1008,'Ref table week No.'!$B:$B,-1)),"")</f>
        <v/>
      </c>
    </row>
    <row r="1009" spans="2:9" x14ac:dyDescent="0.35">
      <c r="B1009" s="16"/>
      <c r="D1009" s="13" t="s">
        <v>82</v>
      </c>
      <c r="I1009" s="18" t="str">
        <f>IFERROR(IF($E1009="","",MATCH(E1009,'Ref table week No.'!$B:$B,-1)),"")</f>
        <v/>
      </c>
    </row>
    <row r="1010" spans="2:9" x14ac:dyDescent="0.35">
      <c r="B1010" s="16"/>
      <c r="D1010" s="13" t="s">
        <v>82</v>
      </c>
      <c r="I1010" s="18" t="str">
        <f>IFERROR(IF($E1010="","",MATCH(E1010,'Ref table week No.'!$B:$B,-1)),"")</f>
        <v/>
      </c>
    </row>
    <row r="1011" spans="2:9" x14ac:dyDescent="0.35">
      <c r="B1011" s="16"/>
      <c r="D1011" s="13" t="s">
        <v>82</v>
      </c>
      <c r="I1011" s="18" t="str">
        <f>IFERROR(IF($E1011="","",MATCH(E1011,'Ref table week No.'!$B:$B,-1)),"")</f>
        <v/>
      </c>
    </row>
    <row r="1012" spans="2:9" x14ac:dyDescent="0.35">
      <c r="B1012" s="16"/>
      <c r="D1012" s="13" t="s">
        <v>82</v>
      </c>
      <c r="I1012" s="18" t="str">
        <f>IFERROR(IF($E1012="","",MATCH(E1012,'Ref table week No.'!$B:$B,-1)),"")</f>
        <v/>
      </c>
    </row>
    <row r="1013" spans="2:9" x14ac:dyDescent="0.35">
      <c r="B1013" s="16"/>
      <c r="D1013" s="13" t="s">
        <v>82</v>
      </c>
      <c r="I1013" s="18" t="str">
        <f>IFERROR(IF($E1013="","",MATCH(E1013,'Ref table week No.'!$B:$B,-1)),"")</f>
        <v/>
      </c>
    </row>
    <row r="1014" spans="2:9" x14ac:dyDescent="0.35">
      <c r="B1014" s="16"/>
      <c r="D1014" s="13" t="s">
        <v>82</v>
      </c>
      <c r="I1014" s="18" t="str">
        <f>IFERROR(IF($E1014="","",MATCH(E1014,'Ref table week No.'!$B:$B,-1)),"")</f>
        <v/>
      </c>
    </row>
    <row r="1015" spans="2:9" x14ac:dyDescent="0.35">
      <c r="B1015" s="16"/>
      <c r="D1015" s="13" t="s">
        <v>82</v>
      </c>
      <c r="I1015" s="18" t="str">
        <f>IFERROR(IF($E1015="","",MATCH(E1015,'Ref table week No.'!$B:$B,-1)),"")</f>
        <v/>
      </c>
    </row>
    <row r="1016" spans="2:9" x14ac:dyDescent="0.35">
      <c r="B1016" s="16"/>
      <c r="D1016" s="13" t="s">
        <v>82</v>
      </c>
      <c r="I1016" s="18" t="str">
        <f>IFERROR(IF($E1016="","",MATCH(E1016,'Ref table week No.'!$B:$B,-1)),"")</f>
        <v/>
      </c>
    </row>
    <row r="1017" spans="2:9" x14ac:dyDescent="0.35">
      <c r="B1017" s="16"/>
      <c r="D1017" s="13" t="s">
        <v>82</v>
      </c>
      <c r="I1017" s="18" t="str">
        <f>IFERROR(IF($E1017="","",MATCH(E1017,'Ref table week No.'!$B:$B,-1)),"")</f>
        <v/>
      </c>
    </row>
    <row r="1018" spans="2:9" x14ac:dyDescent="0.35">
      <c r="B1018" s="16"/>
      <c r="D1018" s="13" t="s">
        <v>82</v>
      </c>
      <c r="I1018" s="18" t="str">
        <f>IFERROR(IF($E1018="","",MATCH(E1018,'Ref table week No.'!$B:$B,-1)),"")</f>
        <v/>
      </c>
    </row>
    <row r="1019" spans="2:9" x14ac:dyDescent="0.35">
      <c r="B1019" s="16"/>
      <c r="D1019" s="13" t="s">
        <v>82</v>
      </c>
      <c r="I1019" s="18" t="str">
        <f>IFERROR(IF($E1019="","",MATCH(E1019,'Ref table week No.'!$B:$B,-1)),"")</f>
        <v/>
      </c>
    </row>
    <row r="1020" spans="2:9" x14ac:dyDescent="0.35">
      <c r="B1020" s="16"/>
      <c r="D1020" s="13" t="s">
        <v>82</v>
      </c>
      <c r="I1020" s="18" t="str">
        <f>IFERROR(IF($E1020="","",MATCH(E1020,'Ref table week No.'!$B:$B,-1)),"")</f>
        <v/>
      </c>
    </row>
    <row r="1021" spans="2:9" x14ac:dyDescent="0.35">
      <c r="B1021" s="16"/>
      <c r="D1021" s="13" t="s">
        <v>82</v>
      </c>
      <c r="I1021" s="18" t="str">
        <f>IFERROR(IF($E1021="","",MATCH(E1021,'Ref table week No.'!$B:$B,-1)),"")</f>
        <v/>
      </c>
    </row>
    <row r="1022" spans="2:9" x14ac:dyDescent="0.35">
      <c r="B1022" s="16"/>
      <c r="D1022" s="13" t="s">
        <v>82</v>
      </c>
      <c r="I1022" s="18" t="str">
        <f>IFERROR(IF($E1022="","",MATCH(E1022,'Ref table week No.'!$B:$B,-1)),"")</f>
        <v/>
      </c>
    </row>
    <row r="1023" spans="2:9" x14ac:dyDescent="0.35">
      <c r="B1023" s="16"/>
      <c r="D1023" s="13" t="s">
        <v>82</v>
      </c>
      <c r="I1023" s="18" t="str">
        <f>IFERROR(IF($E1023="","",MATCH(E1023,'Ref table week No.'!$B:$B,-1)),"")</f>
        <v/>
      </c>
    </row>
    <row r="1024" spans="2:9" x14ac:dyDescent="0.35">
      <c r="B1024" s="16"/>
      <c r="D1024" s="13" t="s">
        <v>82</v>
      </c>
      <c r="I1024" s="18" t="str">
        <f>IFERROR(IF($E1024="","",MATCH(E1024,'Ref table week No.'!$B:$B,-1)),"")</f>
        <v/>
      </c>
    </row>
    <row r="1025" spans="2:9" x14ac:dyDescent="0.35">
      <c r="B1025" s="16"/>
      <c r="D1025" s="13" t="s">
        <v>82</v>
      </c>
      <c r="I1025" s="18" t="str">
        <f>IFERROR(IF($E1025="","",MATCH(E1025,'Ref table week No.'!$B:$B,-1)),"")</f>
        <v/>
      </c>
    </row>
    <row r="1026" spans="2:9" x14ac:dyDescent="0.35">
      <c r="B1026" s="16"/>
      <c r="D1026" s="13" t="s">
        <v>82</v>
      </c>
      <c r="I1026" s="18" t="str">
        <f>IFERROR(IF($E1026="","",MATCH(E1026,'Ref table week No.'!$B:$B,-1)),"")</f>
        <v/>
      </c>
    </row>
    <row r="1027" spans="2:9" x14ac:dyDescent="0.35">
      <c r="B1027" s="16"/>
      <c r="D1027" s="13" t="s">
        <v>82</v>
      </c>
      <c r="I1027" s="18" t="str">
        <f>IFERROR(IF($E1027="","",MATCH(E1027,'Ref table week No.'!$B:$B,-1)),"")</f>
        <v/>
      </c>
    </row>
    <row r="1028" spans="2:9" x14ac:dyDescent="0.35">
      <c r="B1028" s="16"/>
      <c r="D1028" s="13" t="s">
        <v>82</v>
      </c>
      <c r="I1028" s="18" t="str">
        <f>IFERROR(IF($E1028="","",MATCH(E1028,'Ref table week No.'!$B:$B,-1)),"")</f>
        <v/>
      </c>
    </row>
    <row r="1029" spans="2:9" x14ac:dyDescent="0.35">
      <c r="B1029" s="16"/>
      <c r="D1029" s="13" t="s">
        <v>82</v>
      </c>
      <c r="I1029" s="18" t="str">
        <f>IFERROR(IF($E1029="","",MATCH(E1029,'Ref table week No.'!$B:$B,-1)),"")</f>
        <v/>
      </c>
    </row>
    <row r="1030" spans="2:9" x14ac:dyDescent="0.35">
      <c r="B1030" s="16"/>
      <c r="D1030" s="13" t="s">
        <v>82</v>
      </c>
      <c r="I1030" s="18" t="str">
        <f>IFERROR(IF($E1030="","",MATCH(E1030,'Ref table week No.'!$B:$B,-1)),"")</f>
        <v/>
      </c>
    </row>
    <row r="1031" spans="2:9" x14ac:dyDescent="0.35">
      <c r="B1031" s="16"/>
      <c r="D1031" s="13" t="s">
        <v>82</v>
      </c>
      <c r="I1031" s="18" t="str">
        <f>IFERROR(IF($E1031="","",MATCH(E1031,'Ref table week No.'!$B:$B,-1)),"")</f>
        <v/>
      </c>
    </row>
    <row r="1032" spans="2:9" x14ac:dyDescent="0.35">
      <c r="B1032" s="16"/>
      <c r="D1032" s="13" t="s">
        <v>82</v>
      </c>
      <c r="I1032" s="18" t="str">
        <f>IFERROR(IF($E1032="","",MATCH(E1032,'Ref table week No.'!$B:$B,-1)),"")</f>
        <v/>
      </c>
    </row>
    <row r="1033" spans="2:9" x14ac:dyDescent="0.35">
      <c r="B1033" s="16"/>
      <c r="D1033" s="13" t="s">
        <v>82</v>
      </c>
      <c r="I1033" s="18" t="str">
        <f>IFERROR(IF($E1033="","",MATCH(E1033,'Ref table week No.'!$B:$B,-1)),"")</f>
        <v/>
      </c>
    </row>
    <row r="1034" spans="2:9" x14ac:dyDescent="0.35">
      <c r="B1034" s="16"/>
      <c r="D1034" s="13" t="s">
        <v>82</v>
      </c>
      <c r="I1034" s="18" t="str">
        <f>IFERROR(IF($E1034="","",MATCH(E1034,'Ref table week No.'!$B:$B,-1)),"")</f>
        <v/>
      </c>
    </row>
    <row r="1035" spans="2:9" x14ac:dyDescent="0.35">
      <c r="B1035" s="16"/>
      <c r="D1035" s="13" t="s">
        <v>82</v>
      </c>
      <c r="I1035" s="18" t="str">
        <f>IFERROR(IF($E1035="","",MATCH(E1035,'Ref table week No.'!$B:$B,-1)),"")</f>
        <v/>
      </c>
    </row>
    <row r="1036" spans="2:9" x14ac:dyDescent="0.35">
      <c r="B1036" s="16"/>
      <c r="D1036" s="13" t="s">
        <v>82</v>
      </c>
      <c r="I1036" s="18" t="str">
        <f>IFERROR(IF($E1036="","",MATCH(E1036,'Ref table week No.'!$B:$B,-1)),"")</f>
        <v/>
      </c>
    </row>
    <row r="1037" spans="2:9" x14ac:dyDescent="0.35">
      <c r="B1037" s="16"/>
      <c r="D1037" s="13" t="s">
        <v>82</v>
      </c>
      <c r="I1037" s="18" t="str">
        <f>IFERROR(IF($E1037="","",MATCH(E1037,'Ref table week No.'!$B:$B,-1)),"")</f>
        <v/>
      </c>
    </row>
    <row r="1038" spans="2:9" x14ac:dyDescent="0.35">
      <c r="B1038" s="16"/>
      <c r="D1038" s="13" t="s">
        <v>82</v>
      </c>
      <c r="I1038" s="18" t="str">
        <f>IFERROR(IF($E1038="","",MATCH(E1038,'Ref table week No.'!$B:$B,-1)),"")</f>
        <v/>
      </c>
    </row>
    <row r="1039" spans="2:9" x14ac:dyDescent="0.35">
      <c r="B1039" s="16"/>
      <c r="D1039" s="13" t="s">
        <v>82</v>
      </c>
      <c r="I1039" s="18" t="str">
        <f>IFERROR(IF($E1039="","",MATCH(E1039,'Ref table week No.'!$B:$B,-1)),"")</f>
        <v/>
      </c>
    </row>
    <row r="1040" spans="2:9" x14ac:dyDescent="0.35">
      <c r="B1040" s="16"/>
      <c r="D1040" s="13" t="s">
        <v>82</v>
      </c>
      <c r="I1040" s="18" t="str">
        <f>IFERROR(IF($E1040="","",MATCH(E1040,'Ref table week No.'!$B:$B,-1)),"")</f>
        <v/>
      </c>
    </row>
    <row r="1041" spans="2:9" x14ac:dyDescent="0.35">
      <c r="B1041" s="16"/>
      <c r="D1041" s="13" t="s">
        <v>82</v>
      </c>
      <c r="I1041" s="18" t="str">
        <f>IFERROR(IF($E1041="","",MATCH(E1041,'Ref table week No.'!$B:$B,-1)),"")</f>
        <v/>
      </c>
    </row>
    <row r="1042" spans="2:9" x14ac:dyDescent="0.35">
      <c r="B1042" s="16"/>
      <c r="D1042" s="13" t="s">
        <v>82</v>
      </c>
      <c r="I1042" s="18" t="str">
        <f>IFERROR(IF($E1042="","",MATCH(E1042,'Ref table week No.'!$B:$B,-1)),"")</f>
        <v/>
      </c>
    </row>
    <row r="1043" spans="2:9" x14ac:dyDescent="0.35">
      <c r="B1043" s="16"/>
      <c r="D1043" s="13" t="s">
        <v>82</v>
      </c>
      <c r="I1043" s="18" t="str">
        <f>IFERROR(IF($E1043="","",MATCH(E1043,'Ref table week No.'!$B:$B,-1)),"")</f>
        <v/>
      </c>
    </row>
    <row r="1044" spans="2:9" x14ac:dyDescent="0.35">
      <c r="B1044" s="16"/>
      <c r="D1044" s="13" t="s">
        <v>82</v>
      </c>
      <c r="I1044" s="18" t="str">
        <f>IFERROR(IF($E1044="","",MATCH(E1044,'Ref table week No.'!$B:$B,-1)),"")</f>
        <v/>
      </c>
    </row>
    <row r="1045" spans="2:9" x14ac:dyDescent="0.35">
      <c r="B1045" s="16"/>
      <c r="D1045" s="13" t="s">
        <v>82</v>
      </c>
      <c r="I1045" s="18" t="str">
        <f>IFERROR(IF($E1045="","",MATCH(E1045,'Ref table week No.'!$B:$B,-1)),"")</f>
        <v/>
      </c>
    </row>
    <row r="1046" spans="2:9" x14ac:dyDescent="0.35">
      <c r="B1046" s="16"/>
      <c r="D1046" s="13" t="s">
        <v>82</v>
      </c>
      <c r="I1046" s="18" t="str">
        <f>IFERROR(IF($E1046="","",MATCH(E1046,'Ref table week No.'!$B:$B,-1)),"")</f>
        <v/>
      </c>
    </row>
    <row r="1047" spans="2:9" x14ac:dyDescent="0.35">
      <c r="B1047" s="16"/>
      <c r="D1047" s="13" t="s">
        <v>82</v>
      </c>
      <c r="I1047" s="18" t="str">
        <f>IFERROR(IF($E1047="","",MATCH(E1047,'Ref table week No.'!$B:$B,-1)),"")</f>
        <v/>
      </c>
    </row>
    <row r="1048" spans="2:9" x14ac:dyDescent="0.35">
      <c r="B1048" s="16"/>
      <c r="D1048" s="13" t="s">
        <v>82</v>
      </c>
      <c r="I1048" s="18" t="str">
        <f>IFERROR(IF($E1048="","",MATCH(E1048,'Ref table week No.'!$B:$B,-1)),"")</f>
        <v/>
      </c>
    </row>
    <row r="1049" spans="2:9" x14ac:dyDescent="0.35">
      <c r="B1049" s="16"/>
      <c r="D1049" s="13" t="s">
        <v>82</v>
      </c>
      <c r="I1049" s="18" t="str">
        <f>IFERROR(IF($E1049="","",MATCH(E1049,'Ref table week No.'!$B:$B,-1)),"")</f>
        <v/>
      </c>
    </row>
    <row r="1050" spans="2:9" x14ac:dyDescent="0.35">
      <c r="B1050" s="16"/>
      <c r="D1050" s="13" t="s">
        <v>82</v>
      </c>
      <c r="I1050" s="18" t="str">
        <f>IFERROR(IF($E1050="","",MATCH(E1050,'Ref table week No.'!$B:$B,-1)),"")</f>
        <v/>
      </c>
    </row>
    <row r="1051" spans="2:9" x14ac:dyDescent="0.35">
      <c r="B1051" s="16"/>
      <c r="D1051" s="13" t="s">
        <v>82</v>
      </c>
      <c r="I1051" s="18" t="str">
        <f>IFERROR(IF($E1051="","",MATCH(E1051,'Ref table week No.'!$B:$B,-1)),"")</f>
        <v/>
      </c>
    </row>
    <row r="1052" spans="2:9" x14ac:dyDescent="0.35">
      <c r="B1052" s="16"/>
      <c r="D1052" s="13" t="s">
        <v>82</v>
      </c>
      <c r="I1052" s="18" t="str">
        <f>IFERROR(IF($E1052="","",MATCH(E1052,'Ref table week No.'!$B:$B,-1)),"")</f>
        <v/>
      </c>
    </row>
    <row r="1053" spans="2:9" x14ac:dyDescent="0.35">
      <c r="B1053" s="16"/>
      <c r="D1053" s="13" t="s">
        <v>82</v>
      </c>
      <c r="I1053" s="18" t="str">
        <f>IFERROR(IF($E1053="","",MATCH(E1053,'Ref table week No.'!$B:$B,-1)),"")</f>
        <v/>
      </c>
    </row>
    <row r="1054" spans="2:9" x14ac:dyDescent="0.35">
      <c r="B1054" s="16"/>
      <c r="D1054" s="13" t="s">
        <v>82</v>
      </c>
      <c r="I1054" s="18" t="str">
        <f>IFERROR(IF($E1054="","",MATCH(E1054,'Ref table week No.'!$B:$B,-1)),"")</f>
        <v/>
      </c>
    </row>
    <row r="1055" spans="2:9" x14ac:dyDescent="0.35">
      <c r="B1055" s="16"/>
      <c r="D1055" s="13" t="s">
        <v>82</v>
      </c>
      <c r="I1055" s="18" t="str">
        <f>IFERROR(IF($E1055="","",MATCH(E1055,'Ref table week No.'!$B:$B,-1)),"")</f>
        <v/>
      </c>
    </row>
    <row r="1056" spans="2:9" x14ac:dyDescent="0.35">
      <c r="B1056" s="16"/>
      <c r="D1056" s="13" t="s">
        <v>82</v>
      </c>
      <c r="I1056" s="18" t="str">
        <f>IFERROR(IF($E1056="","",MATCH(E1056,'Ref table week No.'!$B:$B,-1)),"")</f>
        <v/>
      </c>
    </row>
    <row r="1057" spans="2:9" x14ac:dyDescent="0.35">
      <c r="B1057" s="16"/>
      <c r="D1057" s="13" t="s">
        <v>82</v>
      </c>
      <c r="I1057" s="18" t="str">
        <f>IFERROR(IF($E1057="","",MATCH(E1057,'Ref table week No.'!$B:$B,-1)),"")</f>
        <v/>
      </c>
    </row>
    <row r="1058" spans="2:9" x14ac:dyDescent="0.35">
      <c r="B1058" s="16"/>
      <c r="D1058" s="13" t="s">
        <v>82</v>
      </c>
      <c r="I1058" s="18" t="str">
        <f>IFERROR(IF($E1058="","",MATCH(E1058,'Ref table week No.'!$B:$B,-1)),"")</f>
        <v/>
      </c>
    </row>
    <row r="1059" spans="2:9" x14ac:dyDescent="0.35">
      <c r="B1059" s="16"/>
      <c r="D1059" s="13" t="s">
        <v>82</v>
      </c>
      <c r="I1059" s="18" t="str">
        <f>IFERROR(IF($E1059="","",MATCH(E1059,'Ref table week No.'!$B:$B,-1)),"")</f>
        <v/>
      </c>
    </row>
    <row r="1060" spans="2:9" x14ac:dyDescent="0.35">
      <c r="B1060" s="16"/>
      <c r="D1060" s="13" t="s">
        <v>82</v>
      </c>
      <c r="I1060" s="18" t="str">
        <f>IFERROR(IF($E1060="","",MATCH(E1060,'Ref table week No.'!$B:$B,-1)),"")</f>
        <v/>
      </c>
    </row>
    <row r="1061" spans="2:9" x14ac:dyDescent="0.35">
      <c r="B1061" s="16"/>
      <c r="D1061" s="13" t="s">
        <v>82</v>
      </c>
      <c r="I1061" s="18" t="str">
        <f>IFERROR(IF($E1061="","",MATCH(E1061,'Ref table week No.'!$B:$B,-1)),"")</f>
        <v/>
      </c>
    </row>
    <row r="1062" spans="2:9" x14ac:dyDescent="0.35">
      <c r="B1062" s="16"/>
      <c r="D1062" s="13" t="s">
        <v>82</v>
      </c>
      <c r="I1062" s="18" t="str">
        <f>IFERROR(IF($E1062="","",MATCH(E1062,'Ref table week No.'!$B:$B,-1)),"")</f>
        <v/>
      </c>
    </row>
    <row r="1063" spans="2:9" x14ac:dyDescent="0.35">
      <c r="B1063" s="16"/>
      <c r="D1063" s="13" t="s">
        <v>82</v>
      </c>
      <c r="I1063" s="18" t="str">
        <f>IFERROR(IF($E1063="","",MATCH(E1063,'Ref table week No.'!$B:$B,-1)),"")</f>
        <v/>
      </c>
    </row>
    <row r="1064" spans="2:9" x14ac:dyDescent="0.35">
      <c r="B1064" s="16"/>
      <c r="D1064" s="13" t="s">
        <v>82</v>
      </c>
      <c r="I1064" s="18" t="str">
        <f>IFERROR(IF($E1064="","",MATCH(E1064,'Ref table week No.'!$B:$B,-1)),"")</f>
        <v/>
      </c>
    </row>
    <row r="1065" spans="2:9" x14ac:dyDescent="0.35">
      <c r="B1065" s="16"/>
      <c r="D1065" s="13" t="s">
        <v>82</v>
      </c>
      <c r="I1065" s="18" t="str">
        <f>IFERROR(IF($E1065="","",MATCH(E1065,'Ref table week No.'!$B:$B,-1)),"")</f>
        <v/>
      </c>
    </row>
    <row r="1066" spans="2:9" x14ac:dyDescent="0.35">
      <c r="B1066" s="16"/>
      <c r="D1066" s="13" t="s">
        <v>82</v>
      </c>
      <c r="I1066" s="18" t="str">
        <f>IFERROR(IF($E1066="","",MATCH(E1066,'Ref table week No.'!$B:$B,-1)),"")</f>
        <v/>
      </c>
    </row>
    <row r="1067" spans="2:9" x14ac:dyDescent="0.35">
      <c r="B1067" s="16"/>
      <c r="D1067" s="13" t="s">
        <v>82</v>
      </c>
      <c r="I1067" s="18" t="str">
        <f>IFERROR(IF($E1067="","",MATCH(E1067,'Ref table week No.'!$B:$B,-1)),"")</f>
        <v/>
      </c>
    </row>
    <row r="1068" spans="2:9" x14ac:dyDescent="0.35">
      <c r="B1068" s="16"/>
      <c r="D1068" s="13" t="s">
        <v>82</v>
      </c>
      <c r="I1068" s="18" t="str">
        <f>IFERROR(IF($E1068="","",MATCH(E1068,'Ref table week No.'!$B:$B,-1)),"")</f>
        <v/>
      </c>
    </row>
    <row r="1069" spans="2:9" x14ac:dyDescent="0.35">
      <c r="B1069" s="16"/>
      <c r="D1069" s="13" t="s">
        <v>82</v>
      </c>
      <c r="I1069" s="18" t="str">
        <f>IFERROR(IF($E1069="","",MATCH(E1069,'Ref table week No.'!$B:$B,-1)),"")</f>
        <v/>
      </c>
    </row>
    <row r="1070" spans="2:9" x14ac:dyDescent="0.35">
      <c r="B1070" s="16"/>
      <c r="D1070" s="13" t="s">
        <v>82</v>
      </c>
      <c r="I1070" s="18" t="str">
        <f>IFERROR(IF($E1070="","",MATCH(E1070,'Ref table week No.'!$B:$B,-1)),"")</f>
        <v/>
      </c>
    </row>
    <row r="1071" spans="2:9" x14ac:dyDescent="0.35">
      <c r="B1071" s="16"/>
      <c r="D1071" s="13" t="s">
        <v>82</v>
      </c>
      <c r="I1071" s="18" t="str">
        <f>IFERROR(IF($E1071="","",MATCH(E1071,'Ref table week No.'!$B:$B,-1)),"")</f>
        <v/>
      </c>
    </row>
    <row r="1072" spans="2:9" x14ac:dyDescent="0.35">
      <c r="B1072" s="16"/>
      <c r="D1072" s="13" t="s">
        <v>82</v>
      </c>
      <c r="I1072" s="18" t="str">
        <f>IFERROR(IF($E1072="","",MATCH(E1072,'Ref table week No.'!$B:$B,-1)),"")</f>
        <v/>
      </c>
    </row>
    <row r="1073" spans="2:9" x14ac:dyDescent="0.35">
      <c r="B1073" s="16"/>
      <c r="D1073" s="13" t="s">
        <v>82</v>
      </c>
      <c r="I1073" s="18" t="str">
        <f>IFERROR(IF($E1073="","",MATCH(E1073,'Ref table week No.'!$B:$B,-1)),"")</f>
        <v/>
      </c>
    </row>
    <row r="1074" spans="2:9" x14ac:dyDescent="0.35">
      <c r="B1074" s="16"/>
      <c r="D1074" s="13" t="s">
        <v>82</v>
      </c>
      <c r="I1074" s="18" t="str">
        <f>IFERROR(IF($E1074="","",MATCH(E1074,'Ref table week No.'!$B:$B,-1)),"")</f>
        <v/>
      </c>
    </row>
    <row r="1075" spans="2:9" x14ac:dyDescent="0.35">
      <c r="B1075" s="16"/>
      <c r="D1075" s="13" t="s">
        <v>82</v>
      </c>
      <c r="I1075" s="18" t="str">
        <f>IFERROR(IF($E1075="","",MATCH(E1075,'Ref table week No.'!$B:$B,-1)),"")</f>
        <v/>
      </c>
    </row>
    <row r="1076" spans="2:9" x14ac:dyDescent="0.35">
      <c r="B1076" s="16"/>
      <c r="D1076" s="13" t="s">
        <v>82</v>
      </c>
      <c r="I1076" s="18" t="str">
        <f>IFERROR(IF($E1076="","",MATCH(E1076,'Ref table week No.'!$B:$B,-1)),"")</f>
        <v/>
      </c>
    </row>
    <row r="1077" spans="2:9" x14ac:dyDescent="0.35">
      <c r="B1077" s="16"/>
      <c r="D1077" s="13" t="s">
        <v>82</v>
      </c>
      <c r="I1077" s="18" t="str">
        <f>IFERROR(IF($E1077="","",MATCH(E1077,'Ref table week No.'!$B:$B,-1)),"")</f>
        <v/>
      </c>
    </row>
    <row r="1078" spans="2:9" x14ac:dyDescent="0.35">
      <c r="B1078" s="16"/>
      <c r="D1078" s="13" t="s">
        <v>82</v>
      </c>
      <c r="I1078" s="18" t="str">
        <f>IFERROR(IF($E1078="","",MATCH(E1078,'Ref table week No.'!$B:$B,-1)),"")</f>
        <v/>
      </c>
    </row>
    <row r="1079" spans="2:9" x14ac:dyDescent="0.35">
      <c r="B1079" s="16"/>
      <c r="D1079" s="13" t="s">
        <v>82</v>
      </c>
      <c r="I1079" s="18" t="str">
        <f>IFERROR(IF($E1079="","",MATCH(E1079,'Ref table week No.'!$B:$B,-1)),"")</f>
        <v/>
      </c>
    </row>
    <row r="1080" spans="2:9" x14ac:dyDescent="0.35">
      <c r="B1080" s="16"/>
      <c r="D1080" s="13" t="s">
        <v>82</v>
      </c>
      <c r="I1080" s="18" t="str">
        <f>IFERROR(IF($E1080="","",MATCH(E1080,'Ref table week No.'!$B:$B,-1)),"")</f>
        <v/>
      </c>
    </row>
    <row r="1081" spans="2:9" x14ac:dyDescent="0.35">
      <c r="B1081" s="16"/>
      <c r="D1081" s="13" t="s">
        <v>82</v>
      </c>
      <c r="I1081" s="18" t="str">
        <f>IFERROR(IF($E1081="","",MATCH(E1081,'Ref table week No.'!$B:$B,-1)),"")</f>
        <v/>
      </c>
    </row>
    <row r="1082" spans="2:9" x14ac:dyDescent="0.35">
      <c r="B1082" s="16"/>
      <c r="D1082" s="13" t="s">
        <v>82</v>
      </c>
      <c r="I1082" s="18" t="str">
        <f>IFERROR(IF($E1082="","",MATCH(E1082,'Ref table week No.'!$B:$B,-1)),"")</f>
        <v/>
      </c>
    </row>
    <row r="1083" spans="2:9" x14ac:dyDescent="0.35">
      <c r="B1083" s="16"/>
      <c r="D1083" s="13" t="s">
        <v>82</v>
      </c>
      <c r="I1083" s="18" t="str">
        <f>IFERROR(IF($E1083="","",MATCH(E1083,'Ref table week No.'!$B:$B,-1)),"")</f>
        <v/>
      </c>
    </row>
    <row r="1084" spans="2:9" x14ac:dyDescent="0.35">
      <c r="B1084" s="16"/>
      <c r="D1084" s="13" t="s">
        <v>82</v>
      </c>
      <c r="I1084" s="18" t="str">
        <f>IFERROR(IF($E1084="","",MATCH(E1084,'Ref table week No.'!$B:$B,-1)),"")</f>
        <v/>
      </c>
    </row>
    <row r="1085" spans="2:9" x14ac:dyDescent="0.35">
      <c r="B1085" s="16"/>
      <c r="D1085" s="13" t="s">
        <v>82</v>
      </c>
      <c r="I1085" s="18" t="str">
        <f>IFERROR(IF($E1085="","",MATCH(E1085,'Ref table week No.'!$B:$B,-1)),"")</f>
        <v/>
      </c>
    </row>
    <row r="1086" spans="2:9" x14ac:dyDescent="0.35">
      <c r="B1086" s="16"/>
      <c r="D1086" s="13" t="s">
        <v>82</v>
      </c>
      <c r="I1086" s="18" t="str">
        <f>IFERROR(IF($E1086="","",MATCH(E1086,'Ref table week No.'!$B:$B,-1)),"")</f>
        <v/>
      </c>
    </row>
    <row r="1087" spans="2:9" x14ac:dyDescent="0.35">
      <c r="B1087" s="16"/>
      <c r="D1087" s="13" t="s">
        <v>82</v>
      </c>
      <c r="I1087" s="18" t="str">
        <f>IFERROR(IF($E1087="","",MATCH(E1087,'Ref table week No.'!$B:$B,-1)),"")</f>
        <v/>
      </c>
    </row>
    <row r="1088" spans="2:9" x14ac:dyDescent="0.35">
      <c r="B1088" s="16"/>
      <c r="D1088" s="13" t="s">
        <v>82</v>
      </c>
      <c r="I1088" s="18" t="str">
        <f>IFERROR(IF($E1088="","",MATCH(E1088,'Ref table week No.'!$B:$B,-1)),"")</f>
        <v/>
      </c>
    </row>
    <row r="1089" spans="2:9" x14ac:dyDescent="0.35">
      <c r="B1089" s="16"/>
      <c r="D1089" s="13" t="s">
        <v>82</v>
      </c>
      <c r="I1089" s="18" t="str">
        <f>IFERROR(IF($E1089="","",MATCH(E1089,'Ref table week No.'!$B:$B,-1)),"")</f>
        <v/>
      </c>
    </row>
    <row r="1090" spans="2:9" x14ac:dyDescent="0.35">
      <c r="B1090" s="16"/>
      <c r="D1090" s="13" t="s">
        <v>82</v>
      </c>
      <c r="I1090" s="18" t="str">
        <f>IFERROR(IF($E1090="","",MATCH(E1090,'Ref table week No.'!$B:$B,-1)),"")</f>
        <v/>
      </c>
    </row>
    <row r="1091" spans="2:9" x14ac:dyDescent="0.35">
      <c r="B1091" s="16"/>
      <c r="D1091" s="13" t="s">
        <v>82</v>
      </c>
      <c r="I1091" s="18" t="str">
        <f>IFERROR(IF($E1091="","",MATCH(E1091,'Ref table week No.'!$B:$B,-1)),"")</f>
        <v/>
      </c>
    </row>
    <row r="1092" spans="2:9" x14ac:dyDescent="0.35">
      <c r="B1092" s="16"/>
      <c r="D1092" s="13" t="s">
        <v>82</v>
      </c>
      <c r="I1092" s="18" t="str">
        <f>IFERROR(IF($E1092="","",MATCH(E1092,'Ref table week No.'!$B:$B,-1)),"")</f>
        <v/>
      </c>
    </row>
    <row r="1093" spans="2:9" x14ac:dyDescent="0.35">
      <c r="B1093" s="16"/>
      <c r="D1093" s="13" t="s">
        <v>82</v>
      </c>
      <c r="I1093" s="18" t="str">
        <f>IFERROR(IF($E1093="","",MATCH(E1093,'Ref table week No.'!$B:$B,-1)),"")</f>
        <v/>
      </c>
    </row>
    <row r="1094" spans="2:9" x14ac:dyDescent="0.35">
      <c r="B1094" s="16"/>
      <c r="D1094" s="13" t="s">
        <v>82</v>
      </c>
      <c r="I1094" s="18" t="str">
        <f>IFERROR(IF($E1094="","",MATCH(E1094,'Ref table week No.'!$B:$B,-1)),"")</f>
        <v/>
      </c>
    </row>
    <row r="1095" spans="2:9" x14ac:dyDescent="0.35">
      <c r="B1095" s="16"/>
      <c r="D1095" s="13" t="s">
        <v>82</v>
      </c>
      <c r="I1095" s="18" t="str">
        <f>IFERROR(IF($E1095="","",MATCH(E1095,'Ref table week No.'!$B:$B,-1)),"")</f>
        <v/>
      </c>
    </row>
    <row r="1096" spans="2:9" x14ac:dyDescent="0.35">
      <c r="B1096" s="16"/>
      <c r="D1096" s="13" t="s">
        <v>82</v>
      </c>
      <c r="I1096" s="18" t="str">
        <f>IFERROR(IF($E1096="","",MATCH(E1096,'Ref table week No.'!$B:$B,-1)),"")</f>
        <v/>
      </c>
    </row>
    <row r="1097" spans="2:9" x14ac:dyDescent="0.35">
      <c r="B1097" s="16"/>
      <c r="D1097" s="13" t="s">
        <v>82</v>
      </c>
      <c r="I1097" s="18" t="str">
        <f>IFERROR(IF($E1097="","",MATCH(E1097,'Ref table week No.'!$B:$B,-1)),"")</f>
        <v/>
      </c>
    </row>
    <row r="1098" spans="2:9" x14ac:dyDescent="0.35">
      <c r="B1098" s="16"/>
      <c r="D1098" s="13" t="s">
        <v>82</v>
      </c>
      <c r="I1098" s="18" t="str">
        <f>IFERROR(IF($E1098="","",MATCH(E1098,'Ref table week No.'!$B:$B,-1)),"")</f>
        <v/>
      </c>
    </row>
    <row r="1099" spans="2:9" x14ac:dyDescent="0.35">
      <c r="B1099" s="16"/>
      <c r="D1099" s="13" t="s">
        <v>82</v>
      </c>
      <c r="I1099" s="18" t="str">
        <f>IFERROR(IF($E1099="","",MATCH(E1099,'Ref table week No.'!$B:$B,-1)),"")</f>
        <v/>
      </c>
    </row>
    <row r="1100" spans="2:9" x14ac:dyDescent="0.35">
      <c r="B1100" s="16"/>
      <c r="D1100" s="13" t="s">
        <v>82</v>
      </c>
      <c r="I1100" s="18" t="str">
        <f>IFERROR(IF($E1100="","",MATCH(E1100,'Ref table week No.'!$B:$B,-1)),"")</f>
        <v/>
      </c>
    </row>
    <row r="1101" spans="2:9" x14ac:dyDescent="0.35">
      <c r="B1101" s="16"/>
      <c r="D1101" s="13" t="s">
        <v>82</v>
      </c>
      <c r="I1101" s="18" t="str">
        <f>IFERROR(IF($E1101="","",MATCH(E1101,'Ref table week No.'!$B:$B,-1)),"")</f>
        <v/>
      </c>
    </row>
    <row r="1102" spans="2:9" x14ac:dyDescent="0.35">
      <c r="B1102" s="16"/>
      <c r="D1102" s="13" t="s">
        <v>82</v>
      </c>
      <c r="I1102" s="18" t="str">
        <f>IFERROR(IF($E1102="","",MATCH(E1102,'Ref table week No.'!$B:$B,-1)),"")</f>
        <v/>
      </c>
    </row>
    <row r="1103" spans="2:9" x14ac:dyDescent="0.35">
      <c r="B1103" s="16"/>
      <c r="D1103" s="13" t="s">
        <v>82</v>
      </c>
      <c r="I1103" s="18" t="str">
        <f>IFERROR(IF($E1103="","",MATCH(E1103,'Ref table week No.'!$B:$B,-1)),"")</f>
        <v/>
      </c>
    </row>
    <row r="1104" spans="2:9" x14ac:dyDescent="0.35">
      <c r="B1104" s="16"/>
      <c r="D1104" s="13" t="s">
        <v>82</v>
      </c>
      <c r="I1104" s="18" t="str">
        <f>IFERROR(IF($E1104="","",MATCH(E1104,'Ref table week No.'!$B:$B,-1)),"")</f>
        <v/>
      </c>
    </row>
    <row r="1105" spans="2:9" x14ac:dyDescent="0.35">
      <c r="B1105" s="16"/>
      <c r="D1105" s="13" t="s">
        <v>82</v>
      </c>
      <c r="I1105" s="18" t="str">
        <f>IFERROR(IF($E1105="","",MATCH(E1105,'Ref table week No.'!$B:$B,-1)),"")</f>
        <v/>
      </c>
    </row>
    <row r="1106" spans="2:9" x14ac:dyDescent="0.35">
      <c r="B1106" s="16"/>
      <c r="D1106" s="13" t="s">
        <v>82</v>
      </c>
      <c r="I1106" s="18" t="str">
        <f>IFERROR(IF($E1106="","",MATCH(E1106,'Ref table week No.'!$B:$B,-1)),"")</f>
        <v/>
      </c>
    </row>
    <row r="1107" spans="2:9" x14ac:dyDescent="0.35">
      <c r="B1107" s="16"/>
      <c r="D1107" s="13" t="s">
        <v>82</v>
      </c>
      <c r="I1107" s="18" t="str">
        <f>IFERROR(IF($E1107="","",MATCH(E1107,'Ref table week No.'!$B:$B,-1)),"")</f>
        <v/>
      </c>
    </row>
    <row r="1108" spans="2:9" x14ac:dyDescent="0.35">
      <c r="B1108" s="16"/>
      <c r="D1108" s="13" t="s">
        <v>82</v>
      </c>
      <c r="I1108" s="18" t="str">
        <f>IFERROR(IF($E1108="","",MATCH(E1108,'Ref table week No.'!$B:$B,-1)),"")</f>
        <v/>
      </c>
    </row>
    <row r="1109" spans="2:9" x14ac:dyDescent="0.35">
      <c r="B1109" s="16"/>
      <c r="D1109" s="13" t="s">
        <v>82</v>
      </c>
      <c r="I1109" s="18" t="str">
        <f>IFERROR(IF($E1109="","",MATCH(E1109,'Ref table week No.'!$B:$B,-1)),"")</f>
        <v/>
      </c>
    </row>
    <row r="1110" spans="2:9" x14ac:dyDescent="0.35">
      <c r="B1110" s="16"/>
      <c r="D1110" s="13" t="s">
        <v>82</v>
      </c>
      <c r="I1110" s="18" t="str">
        <f>IFERROR(IF($E1110="","",MATCH(E1110,'Ref table week No.'!$B:$B,-1)),"")</f>
        <v/>
      </c>
    </row>
    <row r="1111" spans="2:9" x14ac:dyDescent="0.35">
      <c r="B1111" s="16"/>
      <c r="D1111" s="13" t="s">
        <v>82</v>
      </c>
      <c r="I1111" s="18" t="str">
        <f>IFERROR(IF($E1111="","",MATCH(E1111,'Ref table week No.'!$B:$B,-1)),"")</f>
        <v/>
      </c>
    </row>
    <row r="1112" spans="2:9" x14ac:dyDescent="0.35">
      <c r="B1112" s="16"/>
      <c r="D1112" s="13" t="s">
        <v>82</v>
      </c>
      <c r="I1112" s="18" t="str">
        <f>IFERROR(IF($E1112="","",MATCH(E1112,'Ref table week No.'!$B:$B,-1)),"")</f>
        <v/>
      </c>
    </row>
    <row r="1113" spans="2:9" x14ac:dyDescent="0.35">
      <c r="B1113" s="16"/>
      <c r="D1113" s="13" t="s">
        <v>82</v>
      </c>
      <c r="I1113" s="18" t="str">
        <f>IFERROR(IF($E1113="","",MATCH(E1113,'Ref table week No.'!$B:$B,-1)),"")</f>
        <v/>
      </c>
    </row>
    <row r="1114" spans="2:9" x14ac:dyDescent="0.35">
      <c r="B1114" s="16"/>
      <c r="D1114" s="13" t="s">
        <v>82</v>
      </c>
      <c r="I1114" s="18" t="str">
        <f>IFERROR(IF($E1114="","",MATCH(E1114,'Ref table week No.'!$B:$B,-1)),"")</f>
        <v/>
      </c>
    </row>
    <row r="1115" spans="2:9" x14ac:dyDescent="0.35">
      <c r="B1115" s="16"/>
      <c r="D1115" s="13" t="s">
        <v>82</v>
      </c>
      <c r="I1115" s="18" t="str">
        <f>IFERROR(IF($E1115="","",MATCH(E1115,'Ref table week No.'!$B:$B,-1)),"")</f>
        <v/>
      </c>
    </row>
    <row r="1116" spans="2:9" x14ac:dyDescent="0.35">
      <c r="B1116" s="16"/>
      <c r="D1116" s="13" t="s">
        <v>82</v>
      </c>
      <c r="I1116" s="18" t="str">
        <f>IFERROR(IF($E1116="","",MATCH(E1116,'Ref table week No.'!$B:$B,-1)),"")</f>
        <v/>
      </c>
    </row>
    <row r="1117" spans="2:9" x14ac:dyDescent="0.35">
      <c r="B1117" s="16"/>
      <c r="D1117" s="13" t="s">
        <v>82</v>
      </c>
      <c r="I1117" s="18" t="str">
        <f>IFERROR(IF($E1117="","",MATCH(E1117,'Ref table week No.'!$B:$B,-1)),"")</f>
        <v/>
      </c>
    </row>
    <row r="1118" spans="2:9" x14ac:dyDescent="0.35">
      <c r="B1118" s="16"/>
      <c r="D1118" s="13" t="s">
        <v>82</v>
      </c>
      <c r="I1118" s="18" t="str">
        <f>IFERROR(IF($E1118="","",MATCH(E1118,'Ref table week No.'!$B:$B,-1)),"")</f>
        <v/>
      </c>
    </row>
    <row r="1119" spans="2:9" x14ac:dyDescent="0.35">
      <c r="B1119" s="16"/>
      <c r="D1119" s="13" t="s">
        <v>82</v>
      </c>
      <c r="I1119" s="18" t="str">
        <f>IFERROR(IF($E1119="","",MATCH(E1119,'Ref table week No.'!$B:$B,-1)),"")</f>
        <v/>
      </c>
    </row>
    <row r="1120" spans="2:9" x14ac:dyDescent="0.35">
      <c r="B1120" s="16"/>
      <c r="D1120" s="13" t="s">
        <v>82</v>
      </c>
      <c r="I1120" s="18" t="str">
        <f>IFERROR(IF($E1120="","",MATCH(E1120,'Ref table week No.'!$B:$B,-1)),"")</f>
        <v/>
      </c>
    </row>
    <row r="1121" spans="2:9" x14ac:dyDescent="0.35">
      <c r="B1121" s="16"/>
      <c r="D1121" s="13" t="s">
        <v>82</v>
      </c>
      <c r="I1121" s="18" t="str">
        <f>IFERROR(IF($E1121="","",MATCH(E1121,'Ref table week No.'!$B:$B,-1)),"")</f>
        <v/>
      </c>
    </row>
    <row r="1122" spans="2:9" x14ac:dyDescent="0.35">
      <c r="B1122" s="16"/>
      <c r="D1122" s="13" t="s">
        <v>82</v>
      </c>
      <c r="I1122" s="18" t="str">
        <f>IFERROR(IF($E1122="","",MATCH(E1122,'Ref table week No.'!$B:$B,-1)),"")</f>
        <v/>
      </c>
    </row>
    <row r="1123" spans="2:9" x14ac:dyDescent="0.35">
      <c r="B1123" s="16"/>
      <c r="D1123" s="13" t="s">
        <v>82</v>
      </c>
      <c r="I1123" s="18" t="str">
        <f>IFERROR(IF($E1123="","",MATCH(E1123,'Ref table week No.'!$B:$B,-1)),"")</f>
        <v/>
      </c>
    </row>
    <row r="1124" spans="2:9" x14ac:dyDescent="0.35">
      <c r="B1124" s="16"/>
      <c r="D1124" s="13" t="s">
        <v>82</v>
      </c>
      <c r="I1124" s="18" t="str">
        <f>IFERROR(IF($E1124="","",MATCH(E1124,'Ref table week No.'!$B:$B,-1)),"")</f>
        <v/>
      </c>
    </row>
    <row r="1125" spans="2:9" x14ac:dyDescent="0.35">
      <c r="B1125" s="16"/>
      <c r="D1125" s="13" t="s">
        <v>82</v>
      </c>
      <c r="I1125" s="18" t="str">
        <f>IFERROR(IF($E1125="","",MATCH(E1125,'Ref table week No.'!$B:$B,-1)),"")</f>
        <v/>
      </c>
    </row>
    <row r="1126" spans="2:9" x14ac:dyDescent="0.35">
      <c r="B1126" s="16"/>
      <c r="D1126" s="13" t="s">
        <v>82</v>
      </c>
      <c r="I1126" s="18" t="str">
        <f>IFERROR(IF($E1126="","",MATCH(E1126,'Ref table week No.'!$B:$B,-1)),"")</f>
        <v/>
      </c>
    </row>
    <row r="1127" spans="2:9" x14ac:dyDescent="0.35">
      <c r="B1127" s="16"/>
      <c r="D1127" s="13" t="s">
        <v>82</v>
      </c>
      <c r="I1127" s="18" t="str">
        <f>IFERROR(IF($E1127="","",MATCH(E1127,'Ref table week No.'!$B:$B,-1)),"")</f>
        <v/>
      </c>
    </row>
    <row r="1128" spans="2:9" x14ac:dyDescent="0.35">
      <c r="B1128" s="16"/>
      <c r="D1128" s="13" t="s">
        <v>82</v>
      </c>
      <c r="I1128" s="18" t="str">
        <f>IFERROR(IF($E1128="","",MATCH(E1128,'Ref table week No.'!$B:$B,-1)),"")</f>
        <v/>
      </c>
    </row>
    <row r="1129" spans="2:9" x14ac:dyDescent="0.35">
      <c r="B1129" s="16"/>
      <c r="D1129" s="13" t="s">
        <v>82</v>
      </c>
      <c r="I1129" s="18" t="str">
        <f>IFERROR(IF($E1129="","",MATCH(E1129,'Ref table week No.'!$B:$B,-1)),"")</f>
        <v/>
      </c>
    </row>
    <row r="1130" spans="2:9" x14ac:dyDescent="0.35">
      <c r="B1130" s="16"/>
      <c r="D1130" s="13" t="s">
        <v>82</v>
      </c>
      <c r="I1130" s="18" t="str">
        <f>IFERROR(IF($E1130="","",MATCH(E1130,'Ref table week No.'!$B:$B,-1)),"")</f>
        <v/>
      </c>
    </row>
    <row r="1131" spans="2:9" x14ac:dyDescent="0.35">
      <c r="B1131" s="16"/>
      <c r="D1131" s="13" t="s">
        <v>82</v>
      </c>
      <c r="I1131" s="18" t="str">
        <f>IFERROR(IF($E1131="","",MATCH(E1131,'Ref table week No.'!$B:$B,-1)),"")</f>
        <v/>
      </c>
    </row>
    <row r="1132" spans="2:9" x14ac:dyDescent="0.35">
      <c r="B1132" s="16"/>
      <c r="D1132" s="13" t="s">
        <v>82</v>
      </c>
      <c r="I1132" s="18" t="str">
        <f>IFERROR(IF($E1132="","",MATCH(E1132,'Ref table week No.'!$B:$B,-1)),"")</f>
        <v/>
      </c>
    </row>
    <row r="1133" spans="2:9" x14ac:dyDescent="0.35">
      <c r="B1133" s="16"/>
      <c r="D1133" s="13" t="s">
        <v>82</v>
      </c>
      <c r="I1133" s="18" t="str">
        <f>IFERROR(IF($E1133="","",MATCH(E1133,'Ref table week No.'!$B:$B,-1)),"")</f>
        <v/>
      </c>
    </row>
    <row r="1134" spans="2:9" x14ac:dyDescent="0.35">
      <c r="B1134" s="16"/>
      <c r="D1134" s="13" t="s">
        <v>82</v>
      </c>
      <c r="I1134" s="18" t="str">
        <f>IFERROR(IF($E1134="","",MATCH(E1134,'Ref table week No.'!$B:$B,-1)),"")</f>
        <v/>
      </c>
    </row>
    <row r="1135" spans="2:9" x14ac:dyDescent="0.35">
      <c r="B1135" s="16"/>
      <c r="D1135" s="13" t="s">
        <v>82</v>
      </c>
      <c r="I1135" s="18" t="str">
        <f>IFERROR(IF($E1135="","",MATCH(E1135,'Ref table week No.'!$B:$B,-1)),"")</f>
        <v/>
      </c>
    </row>
    <row r="1136" spans="2:9" x14ac:dyDescent="0.35">
      <c r="B1136" s="16"/>
      <c r="D1136" s="13" t="s">
        <v>82</v>
      </c>
      <c r="I1136" s="18" t="str">
        <f>IFERROR(IF($E1136="","",MATCH(E1136,'Ref table week No.'!$B:$B,-1)),"")</f>
        <v/>
      </c>
    </row>
    <row r="1137" spans="2:9" x14ac:dyDescent="0.35">
      <c r="B1137" s="16"/>
      <c r="D1137" s="13" t="s">
        <v>82</v>
      </c>
      <c r="I1137" s="18" t="str">
        <f>IFERROR(IF($E1137="","",MATCH(E1137,'Ref table week No.'!$B:$B,-1)),"")</f>
        <v/>
      </c>
    </row>
    <row r="1138" spans="2:9" x14ac:dyDescent="0.35">
      <c r="B1138" s="16"/>
      <c r="D1138" s="13" t="s">
        <v>82</v>
      </c>
      <c r="I1138" s="18" t="str">
        <f>IFERROR(IF($E1138="","",MATCH(E1138,'Ref table week No.'!$B:$B,-1)),"")</f>
        <v/>
      </c>
    </row>
    <row r="1139" spans="2:9" x14ac:dyDescent="0.35">
      <c r="B1139" s="16"/>
      <c r="D1139" s="13" t="s">
        <v>82</v>
      </c>
      <c r="I1139" s="18" t="str">
        <f>IFERROR(IF($E1139="","",MATCH(E1139,'Ref table week No.'!$B:$B,-1)),"")</f>
        <v/>
      </c>
    </row>
    <row r="1140" spans="2:9" x14ac:dyDescent="0.35">
      <c r="B1140" s="16"/>
      <c r="D1140" s="13" t="s">
        <v>82</v>
      </c>
      <c r="I1140" s="18" t="str">
        <f>IFERROR(IF($E1140="","",MATCH(E1140,'Ref table week No.'!$B:$B,-1)),"")</f>
        <v/>
      </c>
    </row>
    <row r="1141" spans="2:9" x14ac:dyDescent="0.35">
      <c r="B1141" s="16"/>
      <c r="D1141" s="13" t="s">
        <v>82</v>
      </c>
      <c r="I1141" s="18" t="str">
        <f>IFERROR(IF($E1141="","",MATCH(E1141,'Ref table week No.'!$B:$B,-1)),"")</f>
        <v/>
      </c>
    </row>
    <row r="1142" spans="2:9" x14ac:dyDescent="0.35">
      <c r="B1142" s="16"/>
      <c r="D1142" s="13" t="s">
        <v>82</v>
      </c>
      <c r="I1142" s="18" t="str">
        <f>IFERROR(IF($E1142="","",MATCH(E1142,'Ref table week No.'!$B:$B,-1)),"")</f>
        <v/>
      </c>
    </row>
    <row r="1143" spans="2:9" x14ac:dyDescent="0.35">
      <c r="B1143" s="16"/>
      <c r="D1143" s="13" t="s">
        <v>82</v>
      </c>
      <c r="I1143" s="18" t="str">
        <f>IFERROR(IF($E1143="","",MATCH(E1143,'Ref table week No.'!$B:$B,-1)),"")</f>
        <v/>
      </c>
    </row>
    <row r="1144" spans="2:9" x14ac:dyDescent="0.35">
      <c r="B1144" s="16"/>
      <c r="D1144" s="13" t="s">
        <v>82</v>
      </c>
      <c r="I1144" s="18" t="str">
        <f>IFERROR(IF($E1144="","",MATCH(E1144,'Ref table week No.'!$B:$B,-1)),"")</f>
        <v/>
      </c>
    </row>
    <row r="1145" spans="2:9" x14ac:dyDescent="0.35">
      <c r="B1145" s="16"/>
      <c r="D1145" s="13" t="s">
        <v>82</v>
      </c>
      <c r="I1145" s="18" t="str">
        <f>IFERROR(IF($E1145="","",MATCH(E1145,'Ref table week No.'!$B:$B,-1)),"")</f>
        <v/>
      </c>
    </row>
    <row r="1146" spans="2:9" x14ac:dyDescent="0.35">
      <c r="B1146" s="16"/>
      <c r="D1146" s="13" t="s">
        <v>82</v>
      </c>
      <c r="I1146" s="18" t="str">
        <f>IFERROR(IF($E1146="","",MATCH(E1146,'Ref table week No.'!$B:$B,-1)),"")</f>
        <v/>
      </c>
    </row>
    <row r="1147" spans="2:9" x14ac:dyDescent="0.35">
      <c r="B1147" s="16"/>
      <c r="D1147" s="13" t="s">
        <v>82</v>
      </c>
      <c r="I1147" s="18" t="str">
        <f>IFERROR(IF($E1147="","",MATCH(E1147,'Ref table week No.'!$B:$B,-1)),"")</f>
        <v/>
      </c>
    </row>
    <row r="1148" spans="2:9" x14ac:dyDescent="0.35">
      <c r="B1148" s="16"/>
      <c r="D1148" s="13" t="s">
        <v>82</v>
      </c>
      <c r="I1148" s="18" t="str">
        <f>IFERROR(IF($E1148="","",MATCH(E1148,'Ref table week No.'!$B:$B,-1)),"")</f>
        <v/>
      </c>
    </row>
    <row r="1149" spans="2:9" x14ac:dyDescent="0.35">
      <c r="B1149" s="16"/>
      <c r="D1149" s="13" t="s">
        <v>82</v>
      </c>
      <c r="I1149" s="18" t="str">
        <f>IFERROR(IF($E1149="","",MATCH(E1149,'Ref table week No.'!$B:$B,-1)),"")</f>
        <v/>
      </c>
    </row>
    <row r="1150" spans="2:9" x14ac:dyDescent="0.35">
      <c r="B1150" s="16"/>
      <c r="D1150" s="13" t="s">
        <v>82</v>
      </c>
      <c r="I1150" s="18" t="str">
        <f>IFERROR(IF($E1150="","",MATCH(E1150,'Ref table week No.'!$B:$B,-1)),"")</f>
        <v/>
      </c>
    </row>
    <row r="1151" spans="2:9" x14ac:dyDescent="0.35">
      <c r="B1151" s="16"/>
      <c r="D1151" s="13" t="s">
        <v>82</v>
      </c>
      <c r="I1151" s="18" t="str">
        <f>IFERROR(IF($E1151="","",MATCH(E1151,'Ref table week No.'!$B:$B,-1)),"")</f>
        <v/>
      </c>
    </row>
    <row r="1152" spans="2:9" x14ac:dyDescent="0.35">
      <c r="B1152" s="16"/>
      <c r="D1152" s="13" t="s">
        <v>82</v>
      </c>
      <c r="I1152" s="18" t="str">
        <f>IFERROR(IF($E1152="","",MATCH(E1152,'Ref table week No.'!$B:$B,-1)),"")</f>
        <v/>
      </c>
    </row>
    <row r="1153" spans="2:9" x14ac:dyDescent="0.35">
      <c r="B1153" s="16"/>
      <c r="D1153" s="13" t="s">
        <v>82</v>
      </c>
      <c r="I1153" s="18" t="str">
        <f>IFERROR(IF($E1153="","",MATCH(E1153,'Ref table week No.'!$B:$B,-1)),"")</f>
        <v/>
      </c>
    </row>
    <row r="1154" spans="2:9" x14ac:dyDescent="0.35">
      <c r="B1154" s="16"/>
      <c r="D1154" s="13" t="s">
        <v>82</v>
      </c>
      <c r="I1154" s="18" t="str">
        <f>IFERROR(IF($E1154="","",MATCH(E1154,'Ref table week No.'!$B:$B,-1)),"")</f>
        <v/>
      </c>
    </row>
    <row r="1155" spans="2:9" x14ac:dyDescent="0.35">
      <c r="B1155" s="16"/>
      <c r="D1155" s="13" t="s">
        <v>82</v>
      </c>
      <c r="I1155" s="18" t="str">
        <f>IFERROR(IF($E1155="","",MATCH(E1155,'Ref table week No.'!$B:$B,-1)),"")</f>
        <v/>
      </c>
    </row>
    <row r="1156" spans="2:9" x14ac:dyDescent="0.35">
      <c r="B1156" s="16"/>
      <c r="D1156" s="13" t="s">
        <v>82</v>
      </c>
      <c r="I1156" s="18" t="str">
        <f>IFERROR(IF($E1156="","",MATCH(E1156,'Ref table week No.'!$B:$B,-1)),"")</f>
        <v/>
      </c>
    </row>
    <row r="1157" spans="2:9" x14ac:dyDescent="0.35">
      <c r="B1157" s="16"/>
      <c r="D1157" s="13" t="s">
        <v>82</v>
      </c>
      <c r="I1157" s="18" t="str">
        <f>IFERROR(IF($E1157="","",MATCH(E1157,'Ref table week No.'!$B:$B,-1)),"")</f>
        <v/>
      </c>
    </row>
    <row r="1158" spans="2:9" x14ac:dyDescent="0.35">
      <c r="B1158" s="16"/>
      <c r="D1158" s="13" t="s">
        <v>82</v>
      </c>
      <c r="I1158" s="18" t="str">
        <f>IFERROR(IF($E1158="","",MATCH(E1158,'Ref table week No.'!$B:$B,-1)),"")</f>
        <v/>
      </c>
    </row>
    <row r="1159" spans="2:9" x14ac:dyDescent="0.35">
      <c r="B1159" s="16"/>
      <c r="D1159" s="13" t="s">
        <v>82</v>
      </c>
      <c r="I1159" s="18" t="str">
        <f>IFERROR(IF($E1159="","",MATCH(E1159,'Ref table week No.'!$B:$B,-1)),"")</f>
        <v/>
      </c>
    </row>
    <row r="1160" spans="2:9" x14ac:dyDescent="0.35">
      <c r="B1160" s="16"/>
      <c r="D1160" s="13" t="s">
        <v>82</v>
      </c>
      <c r="I1160" s="18" t="str">
        <f>IFERROR(IF($E1160="","",MATCH(E1160,'Ref table week No.'!$B:$B,-1)),"")</f>
        <v/>
      </c>
    </row>
    <row r="1161" spans="2:9" x14ac:dyDescent="0.35">
      <c r="B1161" s="16"/>
      <c r="D1161" s="13" t="s">
        <v>82</v>
      </c>
      <c r="I1161" s="18" t="str">
        <f>IFERROR(IF($E1161="","",MATCH(E1161,'Ref table week No.'!$B:$B,-1)),"")</f>
        <v/>
      </c>
    </row>
    <row r="1162" spans="2:9" x14ac:dyDescent="0.35">
      <c r="B1162" s="16"/>
      <c r="D1162" s="13" t="s">
        <v>82</v>
      </c>
      <c r="I1162" s="18" t="str">
        <f>IFERROR(IF($E1162="","",MATCH(E1162,'Ref table week No.'!$B:$B,-1)),"")</f>
        <v/>
      </c>
    </row>
    <row r="1163" spans="2:9" x14ac:dyDescent="0.35">
      <c r="B1163" s="16"/>
      <c r="D1163" s="13" t="s">
        <v>82</v>
      </c>
      <c r="I1163" s="18" t="str">
        <f>IFERROR(IF($E1163="","",MATCH(E1163,'Ref table week No.'!$B:$B,-1)),"")</f>
        <v/>
      </c>
    </row>
    <row r="1164" spans="2:9" x14ac:dyDescent="0.35">
      <c r="B1164" s="16"/>
      <c r="D1164" s="13" t="s">
        <v>82</v>
      </c>
      <c r="I1164" s="18" t="str">
        <f>IFERROR(IF($E1164="","",MATCH(E1164,'Ref table week No.'!$B:$B,-1)),"")</f>
        <v/>
      </c>
    </row>
    <row r="1165" spans="2:9" x14ac:dyDescent="0.35">
      <c r="B1165" s="16"/>
      <c r="D1165" s="13" t="s">
        <v>82</v>
      </c>
      <c r="I1165" s="18" t="str">
        <f>IFERROR(IF($E1165="","",MATCH(E1165,'Ref table week No.'!$B:$B,-1)),"")</f>
        <v/>
      </c>
    </row>
    <row r="1166" spans="2:9" x14ac:dyDescent="0.35">
      <c r="B1166" s="16"/>
      <c r="D1166" s="13" t="s">
        <v>82</v>
      </c>
      <c r="I1166" s="18" t="str">
        <f>IFERROR(IF($E1166="","",MATCH(E1166,'Ref table week No.'!$B:$B,-1)),"")</f>
        <v/>
      </c>
    </row>
    <row r="1167" spans="2:9" x14ac:dyDescent="0.35">
      <c r="B1167" s="16"/>
      <c r="D1167" s="13" t="s">
        <v>82</v>
      </c>
      <c r="I1167" s="18" t="str">
        <f>IFERROR(IF($E1167="","",MATCH(E1167,'Ref table week No.'!$B:$B,-1)),"")</f>
        <v/>
      </c>
    </row>
    <row r="1168" spans="2:9" x14ac:dyDescent="0.35">
      <c r="B1168" s="16"/>
      <c r="D1168" s="13" t="s">
        <v>82</v>
      </c>
      <c r="I1168" s="18" t="str">
        <f>IFERROR(IF($E1168="","",MATCH(E1168,'Ref table week No.'!$B:$B,-1)),"")</f>
        <v/>
      </c>
    </row>
    <row r="1169" spans="2:9" x14ac:dyDescent="0.35">
      <c r="B1169" s="16"/>
      <c r="D1169" s="13" t="s">
        <v>82</v>
      </c>
      <c r="I1169" s="18" t="str">
        <f>IFERROR(IF($E1169="","",MATCH(E1169,'Ref table week No.'!$B:$B,-1)),"")</f>
        <v/>
      </c>
    </row>
    <row r="1170" spans="2:9" x14ac:dyDescent="0.35">
      <c r="B1170" s="16"/>
      <c r="D1170" s="13" t="s">
        <v>82</v>
      </c>
      <c r="I1170" s="18" t="str">
        <f>IFERROR(IF($E1170="","",MATCH(E1170,'Ref table week No.'!$B:$B,-1)),"")</f>
        <v/>
      </c>
    </row>
    <row r="1171" spans="2:9" x14ac:dyDescent="0.35">
      <c r="B1171" s="16"/>
      <c r="D1171" s="13" t="s">
        <v>82</v>
      </c>
      <c r="I1171" s="18" t="str">
        <f>IFERROR(IF($E1171="","",MATCH(E1171,'Ref table week No.'!$B:$B,-1)),"")</f>
        <v/>
      </c>
    </row>
    <row r="1172" spans="2:9" x14ac:dyDescent="0.35">
      <c r="B1172" s="16"/>
      <c r="D1172" s="13" t="s">
        <v>82</v>
      </c>
      <c r="I1172" s="18" t="str">
        <f>IFERROR(IF($E1172="","",MATCH(E1172,'Ref table week No.'!$B:$B,-1)),"")</f>
        <v/>
      </c>
    </row>
    <row r="1173" spans="2:9" x14ac:dyDescent="0.35">
      <c r="B1173" s="16"/>
      <c r="D1173" s="13" t="s">
        <v>82</v>
      </c>
      <c r="I1173" s="18" t="str">
        <f>IFERROR(IF($E1173="","",MATCH(E1173,'Ref table week No.'!$B:$B,-1)),"")</f>
        <v/>
      </c>
    </row>
    <row r="1174" spans="2:9" x14ac:dyDescent="0.35">
      <c r="B1174" s="16"/>
      <c r="D1174" s="13" t="s">
        <v>82</v>
      </c>
      <c r="I1174" s="18" t="str">
        <f>IFERROR(IF($E1174="","",MATCH(E1174,'Ref table week No.'!$B:$B,-1)),"")</f>
        <v/>
      </c>
    </row>
    <row r="1175" spans="2:9" x14ac:dyDescent="0.35">
      <c r="B1175" s="16"/>
      <c r="D1175" s="13" t="s">
        <v>82</v>
      </c>
      <c r="I1175" s="18" t="str">
        <f>IFERROR(IF($E1175="","",MATCH(E1175,'Ref table week No.'!$B:$B,-1)),"")</f>
        <v/>
      </c>
    </row>
    <row r="1176" spans="2:9" x14ac:dyDescent="0.35">
      <c r="B1176" s="16"/>
      <c r="D1176" s="13" t="s">
        <v>82</v>
      </c>
      <c r="I1176" s="18" t="str">
        <f>IFERROR(IF($E1176="","",MATCH(E1176,'Ref table week No.'!$B:$B,-1)),"")</f>
        <v/>
      </c>
    </row>
    <row r="1177" spans="2:9" x14ac:dyDescent="0.35">
      <c r="B1177" s="16"/>
      <c r="D1177" s="13" t="s">
        <v>82</v>
      </c>
      <c r="I1177" s="18" t="str">
        <f>IFERROR(IF($E1177="","",MATCH(E1177,'Ref table week No.'!$B:$B,-1)),"")</f>
        <v/>
      </c>
    </row>
    <row r="1178" spans="2:9" x14ac:dyDescent="0.35">
      <c r="B1178" s="16"/>
      <c r="D1178" s="13" t="s">
        <v>82</v>
      </c>
      <c r="I1178" s="18" t="str">
        <f>IFERROR(IF($E1178="","",MATCH(E1178,'Ref table week No.'!$B:$B,-1)),"")</f>
        <v/>
      </c>
    </row>
    <row r="1179" spans="2:9" x14ac:dyDescent="0.35">
      <c r="B1179" s="16"/>
      <c r="D1179" s="13" t="s">
        <v>82</v>
      </c>
      <c r="I1179" s="18" t="str">
        <f>IFERROR(IF($E1179="","",MATCH(E1179,'Ref table week No.'!$B:$B,-1)),"")</f>
        <v/>
      </c>
    </row>
    <row r="1180" spans="2:9" x14ac:dyDescent="0.35">
      <c r="B1180" s="16"/>
      <c r="D1180" s="13" t="s">
        <v>82</v>
      </c>
      <c r="I1180" s="18" t="str">
        <f>IFERROR(IF($E1180="","",MATCH(E1180,'Ref table week No.'!$B:$B,-1)),"")</f>
        <v/>
      </c>
    </row>
    <row r="1181" spans="2:9" x14ac:dyDescent="0.35">
      <c r="B1181" s="16"/>
      <c r="D1181" s="13" t="s">
        <v>82</v>
      </c>
      <c r="I1181" s="18" t="str">
        <f>IFERROR(IF($E1181="","",MATCH(E1181,'Ref table week No.'!$B:$B,-1)),"")</f>
        <v/>
      </c>
    </row>
    <row r="1182" spans="2:9" x14ac:dyDescent="0.35">
      <c r="B1182" s="16"/>
      <c r="D1182" s="13" t="s">
        <v>82</v>
      </c>
      <c r="I1182" s="18" t="str">
        <f>IFERROR(IF($E1182="","",MATCH(E1182,'Ref table week No.'!$B:$B,-1)),"")</f>
        <v/>
      </c>
    </row>
    <row r="1183" spans="2:9" x14ac:dyDescent="0.35">
      <c r="B1183" s="16"/>
      <c r="D1183" s="13" t="s">
        <v>82</v>
      </c>
      <c r="I1183" s="18" t="str">
        <f>IFERROR(IF($E1183="","",MATCH(E1183,'Ref table week No.'!$B:$B,-1)),"")</f>
        <v/>
      </c>
    </row>
    <row r="1184" spans="2:9" x14ac:dyDescent="0.35">
      <c r="B1184" s="16"/>
      <c r="D1184" s="13" t="s">
        <v>82</v>
      </c>
      <c r="I1184" s="18" t="str">
        <f>IFERROR(IF($E1184="","",MATCH(E1184,'Ref table week No.'!$B:$B,-1)),"")</f>
        <v/>
      </c>
    </row>
    <row r="1185" spans="2:9" x14ac:dyDescent="0.35">
      <c r="B1185" s="16"/>
      <c r="D1185" s="13" t="s">
        <v>82</v>
      </c>
      <c r="I1185" s="18" t="str">
        <f>IFERROR(IF($E1185="","",MATCH(E1185,'Ref table week No.'!$B:$B,-1)),"")</f>
        <v/>
      </c>
    </row>
    <row r="1186" spans="2:9" x14ac:dyDescent="0.35">
      <c r="B1186" s="16"/>
      <c r="D1186" s="13" t="s">
        <v>82</v>
      </c>
      <c r="I1186" s="18" t="str">
        <f>IFERROR(IF($E1186="","",MATCH(E1186,'Ref table week No.'!$B:$B,-1)),"")</f>
        <v/>
      </c>
    </row>
    <row r="1187" spans="2:9" x14ac:dyDescent="0.35">
      <c r="B1187" s="16"/>
      <c r="D1187" s="13" t="s">
        <v>82</v>
      </c>
      <c r="I1187" s="18" t="str">
        <f>IFERROR(IF($E1187="","",MATCH(E1187,'Ref table week No.'!$B:$B,-1)),"")</f>
        <v/>
      </c>
    </row>
    <row r="1188" spans="2:9" x14ac:dyDescent="0.35">
      <c r="B1188" s="16"/>
      <c r="D1188" s="13" t="s">
        <v>82</v>
      </c>
      <c r="I1188" s="18" t="str">
        <f>IFERROR(IF($E1188="","",MATCH(E1188,'Ref table week No.'!$B:$B,-1)),"")</f>
        <v/>
      </c>
    </row>
    <row r="1189" spans="2:9" x14ac:dyDescent="0.35">
      <c r="B1189" s="16"/>
      <c r="D1189" s="13" t="s">
        <v>82</v>
      </c>
      <c r="I1189" s="18" t="str">
        <f>IFERROR(IF($E1189="","",MATCH(E1189,'Ref table week No.'!$B:$B,-1)),"")</f>
        <v/>
      </c>
    </row>
    <row r="1190" spans="2:9" x14ac:dyDescent="0.35">
      <c r="B1190" s="16"/>
      <c r="D1190" s="13" t="s">
        <v>82</v>
      </c>
      <c r="I1190" s="18" t="str">
        <f>IFERROR(IF($E1190="","",MATCH(E1190,'Ref table week No.'!$B:$B,-1)),"")</f>
        <v/>
      </c>
    </row>
    <row r="1191" spans="2:9" x14ac:dyDescent="0.35">
      <c r="B1191" s="16"/>
      <c r="D1191" s="13" t="s">
        <v>82</v>
      </c>
      <c r="I1191" s="18" t="str">
        <f>IFERROR(IF($E1191="","",MATCH(E1191,'Ref table week No.'!$B:$B,-1)),"")</f>
        <v/>
      </c>
    </row>
    <row r="1192" spans="2:9" x14ac:dyDescent="0.35">
      <c r="B1192" s="16"/>
      <c r="D1192" s="13" t="s">
        <v>82</v>
      </c>
      <c r="I1192" s="18" t="str">
        <f>IFERROR(IF($E1192="","",MATCH(E1192,'Ref table week No.'!$B:$B,-1)),"")</f>
        <v/>
      </c>
    </row>
    <row r="1193" spans="2:9" x14ac:dyDescent="0.35">
      <c r="B1193" s="16"/>
      <c r="D1193" s="13" t="s">
        <v>82</v>
      </c>
      <c r="I1193" s="18" t="str">
        <f>IFERROR(IF($E1193="","",MATCH(E1193,'Ref table week No.'!$B:$B,-1)),"")</f>
        <v/>
      </c>
    </row>
    <row r="1194" spans="2:9" x14ac:dyDescent="0.35">
      <c r="B1194" s="16"/>
      <c r="D1194" s="13" t="s">
        <v>82</v>
      </c>
      <c r="I1194" s="18" t="str">
        <f>IFERROR(IF($E1194="","",MATCH(E1194,'Ref table week No.'!$B:$B,-1)),"")</f>
        <v/>
      </c>
    </row>
    <row r="1195" spans="2:9" x14ac:dyDescent="0.35">
      <c r="B1195" s="16"/>
      <c r="D1195" s="13" t="s">
        <v>82</v>
      </c>
      <c r="I1195" s="18" t="str">
        <f>IFERROR(IF($E1195="","",MATCH(E1195,'Ref table week No.'!$B:$B,-1)),"")</f>
        <v/>
      </c>
    </row>
    <row r="1196" spans="2:9" x14ac:dyDescent="0.35">
      <c r="B1196" s="16"/>
      <c r="D1196" s="13" t="s">
        <v>82</v>
      </c>
      <c r="I1196" s="18" t="str">
        <f>IFERROR(IF($E1196="","",MATCH(E1196,'Ref table week No.'!$B:$B,-1)),"")</f>
        <v/>
      </c>
    </row>
    <row r="1197" spans="2:9" x14ac:dyDescent="0.35">
      <c r="B1197" s="16"/>
      <c r="D1197" s="13" t="s">
        <v>82</v>
      </c>
      <c r="I1197" s="18" t="str">
        <f>IFERROR(IF($E1197="","",MATCH(E1197,'Ref table week No.'!$B:$B,-1)),"")</f>
        <v/>
      </c>
    </row>
    <row r="1198" spans="2:9" x14ac:dyDescent="0.35">
      <c r="B1198" s="16"/>
      <c r="D1198" s="13" t="s">
        <v>82</v>
      </c>
      <c r="I1198" s="18" t="str">
        <f>IFERROR(IF($E1198="","",MATCH(E1198,'Ref table week No.'!$B:$B,-1)),"")</f>
        <v/>
      </c>
    </row>
    <row r="1199" spans="2:9" x14ac:dyDescent="0.35">
      <c r="B1199" s="16"/>
      <c r="D1199" s="13" t="s">
        <v>82</v>
      </c>
      <c r="I1199" s="18" t="str">
        <f>IFERROR(IF($E1199="","",MATCH(E1199,'Ref table week No.'!$B:$B,-1)),"")</f>
        <v/>
      </c>
    </row>
    <row r="1200" spans="2:9" x14ac:dyDescent="0.35">
      <c r="B1200" s="16"/>
      <c r="D1200" s="13" t="s">
        <v>82</v>
      </c>
      <c r="I1200" s="18" t="str">
        <f>IFERROR(IF($E1200="","",MATCH(E1200,'Ref table week No.'!$B:$B,-1)),"")</f>
        <v/>
      </c>
    </row>
    <row r="1201" spans="2:9" x14ac:dyDescent="0.35">
      <c r="B1201" s="16"/>
      <c r="D1201" s="13" t="s">
        <v>82</v>
      </c>
      <c r="I1201" s="18" t="str">
        <f>IFERROR(IF($E1201="","",MATCH(E1201,'Ref table week No.'!$B:$B,-1)),"")</f>
        <v/>
      </c>
    </row>
    <row r="1202" spans="2:9" x14ac:dyDescent="0.35">
      <c r="B1202" s="16"/>
      <c r="D1202" s="13" t="s">
        <v>82</v>
      </c>
      <c r="I1202" s="18" t="str">
        <f>IFERROR(IF($E1202="","",MATCH(E1202,'Ref table week No.'!$B:$B,-1)),"")</f>
        <v/>
      </c>
    </row>
    <row r="1203" spans="2:9" x14ac:dyDescent="0.35">
      <c r="B1203" s="16"/>
      <c r="D1203" s="13" t="s">
        <v>82</v>
      </c>
      <c r="I1203" s="18" t="str">
        <f>IFERROR(IF($E1203="","",MATCH(E1203,'Ref table week No.'!$B:$B,-1)),"")</f>
        <v/>
      </c>
    </row>
    <row r="1204" spans="2:9" x14ac:dyDescent="0.35">
      <c r="B1204" s="16"/>
      <c r="D1204" s="13" t="s">
        <v>82</v>
      </c>
      <c r="I1204" s="18" t="str">
        <f>IFERROR(IF($E1204="","",MATCH(E1204,'Ref table week No.'!$B:$B,-1)),"")</f>
        <v/>
      </c>
    </row>
    <row r="1205" spans="2:9" x14ac:dyDescent="0.35">
      <c r="B1205" s="16"/>
      <c r="D1205" s="13" t="s">
        <v>82</v>
      </c>
      <c r="I1205" s="18" t="str">
        <f>IFERROR(IF($E1205="","",MATCH(E1205,'Ref table week No.'!$B:$B,-1)),"")</f>
        <v/>
      </c>
    </row>
    <row r="1206" spans="2:9" x14ac:dyDescent="0.35">
      <c r="B1206" s="16"/>
      <c r="D1206" s="13" t="s">
        <v>82</v>
      </c>
      <c r="I1206" s="18" t="str">
        <f>IFERROR(IF($E1206="","",MATCH(E1206,'Ref table week No.'!$B:$B,-1)),"")</f>
        <v/>
      </c>
    </row>
    <row r="1207" spans="2:9" x14ac:dyDescent="0.35">
      <c r="B1207" s="16"/>
      <c r="D1207" s="13" t="s">
        <v>82</v>
      </c>
      <c r="I1207" s="18" t="str">
        <f>IFERROR(IF($E1207="","",MATCH(E1207,'Ref table week No.'!$B:$B,-1)),"")</f>
        <v/>
      </c>
    </row>
    <row r="1208" spans="2:9" x14ac:dyDescent="0.35">
      <c r="B1208" s="16"/>
      <c r="D1208" s="13" t="s">
        <v>82</v>
      </c>
      <c r="I1208" s="18" t="str">
        <f>IFERROR(IF($E1208="","",MATCH(E1208,'Ref table week No.'!$B:$B,-1)),"")</f>
        <v/>
      </c>
    </row>
    <row r="1209" spans="2:9" x14ac:dyDescent="0.35">
      <c r="B1209" s="16"/>
      <c r="D1209" s="13" t="s">
        <v>82</v>
      </c>
      <c r="I1209" s="18" t="str">
        <f>IFERROR(IF($E1209="","",MATCH(E1209,'Ref table week No.'!$B:$B,-1)),"")</f>
        <v/>
      </c>
    </row>
    <row r="1210" spans="2:9" x14ac:dyDescent="0.35">
      <c r="B1210" s="16"/>
      <c r="D1210" s="13" t="s">
        <v>82</v>
      </c>
      <c r="I1210" s="18" t="str">
        <f>IFERROR(IF($E1210="","",MATCH(E1210,'Ref table week No.'!$B:$B,-1)),"")</f>
        <v/>
      </c>
    </row>
    <row r="1211" spans="2:9" x14ac:dyDescent="0.35">
      <c r="B1211" s="16"/>
      <c r="D1211" s="13" t="s">
        <v>82</v>
      </c>
      <c r="I1211" s="18" t="str">
        <f>IFERROR(IF($E1211="","",MATCH(E1211,'Ref table week No.'!$B:$B,-1)),"")</f>
        <v/>
      </c>
    </row>
    <row r="1212" spans="2:9" x14ac:dyDescent="0.35">
      <c r="B1212" s="16"/>
      <c r="D1212" s="13" t="s">
        <v>82</v>
      </c>
      <c r="I1212" s="18" t="str">
        <f>IFERROR(IF($E1212="","",MATCH(E1212,'Ref table week No.'!$B:$B,-1)),"")</f>
        <v/>
      </c>
    </row>
    <row r="1213" spans="2:9" x14ac:dyDescent="0.35">
      <c r="B1213" s="16"/>
      <c r="D1213" s="13" t="s">
        <v>82</v>
      </c>
      <c r="I1213" s="18" t="str">
        <f>IFERROR(IF($E1213="","",MATCH(E1213,'Ref table week No.'!$B:$B,-1)),"")</f>
        <v/>
      </c>
    </row>
    <row r="1214" spans="2:9" x14ac:dyDescent="0.35">
      <c r="B1214" s="16"/>
      <c r="D1214" s="13" t="s">
        <v>82</v>
      </c>
      <c r="I1214" s="18" t="str">
        <f>IFERROR(IF($E1214="","",MATCH(E1214,'Ref table week No.'!$B:$B,-1)),"")</f>
        <v/>
      </c>
    </row>
    <row r="1215" spans="2:9" x14ac:dyDescent="0.35">
      <c r="B1215" s="16"/>
      <c r="D1215" s="13" t="s">
        <v>82</v>
      </c>
      <c r="I1215" s="18" t="str">
        <f>IFERROR(IF($E1215="","",MATCH(E1215,'Ref table week No.'!$B:$B,-1)),"")</f>
        <v/>
      </c>
    </row>
    <row r="1216" spans="2:9" x14ac:dyDescent="0.35">
      <c r="B1216" s="16"/>
      <c r="D1216" s="13" t="s">
        <v>82</v>
      </c>
      <c r="I1216" s="18" t="str">
        <f>IFERROR(IF($E1216="","",MATCH(E1216,'Ref table week No.'!$B:$B,-1)),"")</f>
        <v/>
      </c>
    </row>
    <row r="1217" spans="2:9" x14ac:dyDescent="0.35">
      <c r="B1217" s="16"/>
      <c r="D1217" s="13" t="s">
        <v>82</v>
      </c>
      <c r="I1217" s="18" t="str">
        <f>IFERROR(IF($E1217="","",MATCH(E1217,'Ref table week No.'!$B:$B,-1)),"")</f>
        <v/>
      </c>
    </row>
    <row r="1218" spans="2:9" x14ac:dyDescent="0.35">
      <c r="B1218" s="16"/>
      <c r="D1218" s="13" t="s">
        <v>82</v>
      </c>
      <c r="I1218" s="18" t="str">
        <f>IFERROR(IF($E1218="","",MATCH(E1218,'Ref table week No.'!$B:$B,-1)),"")</f>
        <v/>
      </c>
    </row>
    <row r="1219" spans="2:9" x14ac:dyDescent="0.35">
      <c r="B1219" s="16"/>
      <c r="D1219" s="13" t="s">
        <v>82</v>
      </c>
      <c r="I1219" s="18" t="str">
        <f>IFERROR(IF($E1219="","",MATCH(E1219,'Ref table week No.'!$B:$B,-1)),"")</f>
        <v/>
      </c>
    </row>
    <row r="1220" spans="2:9" x14ac:dyDescent="0.35">
      <c r="B1220" s="16"/>
      <c r="D1220" s="13" t="s">
        <v>82</v>
      </c>
      <c r="I1220" s="18" t="str">
        <f>IFERROR(IF($E1220="","",MATCH(E1220,'Ref table week No.'!$B:$B,-1)),"")</f>
        <v/>
      </c>
    </row>
    <row r="1221" spans="2:9" x14ac:dyDescent="0.35">
      <c r="B1221" s="16"/>
      <c r="D1221" s="13" t="s">
        <v>82</v>
      </c>
      <c r="I1221" s="18" t="str">
        <f>IFERROR(IF($E1221="","",MATCH(E1221,'Ref table week No.'!$B:$B,-1)),"")</f>
        <v/>
      </c>
    </row>
    <row r="1222" spans="2:9" x14ac:dyDescent="0.35">
      <c r="B1222" s="16"/>
      <c r="D1222" s="13" t="s">
        <v>82</v>
      </c>
      <c r="I1222" s="18" t="str">
        <f>IFERROR(IF($E1222="","",MATCH(E1222,'Ref table week No.'!$B:$B,-1)),"")</f>
        <v/>
      </c>
    </row>
    <row r="1223" spans="2:9" x14ac:dyDescent="0.35">
      <c r="B1223" s="16"/>
      <c r="D1223" s="13" t="s">
        <v>82</v>
      </c>
      <c r="I1223" s="18" t="str">
        <f>IFERROR(IF($E1223="","",MATCH(E1223,'Ref table week No.'!$B:$B,-1)),"")</f>
        <v/>
      </c>
    </row>
    <row r="1224" spans="2:9" x14ac:dyDescent="0.35">
      <c r="B1224" s="16"/>
      <c r="D1224" s="13" t="s">
        <v>82</v>
      </c>
      <c r="I1224" s="18" t="str">
        <f>IFERROR(IF($E1224="","",MATCH(E1224,'Ref table week No.'!$B:$B,-1)),"")</f>
        <v/>
      </c>
    </row>
    <row r="1225" spans="2:9" x14ac:dyDescent="0.35">
      <c r="B1225" s="16"/>
      <c r="D1225" s="13" t="s">
        <v>82</v>
      </c>
      <c r="I1225" s="18" t="str">
        <f>IFERROR(IF($E1225="","",MATCH(E1225,'Ref table week No.'!$B:$B,-1)),"")</f>
        <v/>
      </c>
    </row>
    <row r="1226" spans="2:9" x14ac:dyDescent="0.35">
      <c r="B1226" s="16"/>
      <c r="D1226" s="13" t="s">
        <v>82</v>
      </c>
      <c r="I1226" s="18" t="str">
        <f>IFERROR(IF($E1226="","",MATCH(E1226,'Ref table week No.'!$B:$B,-1)),"")</f>
        <v/>
      </c>
    </row>
    <row r="1227" spans="2:9" x14ac:dyDescent="0.35">
      <c r="B1227" s="16"/>
      <c r="D1227" s="13" t="s">
        <v>82</v>
      </c>
      <c r="I1227" s="18" t="str">
        <f>IFERROR(IF($E1227="","",MATCH(E1227,'Ref table week No.'!$B:$B,-1)),"")</f>
        <v/>
      </c>
    </row>
    <row r="1228" spans="2:9" x14ac:dyDescent="0.35">
      <c r="B1228" s="16"/>
      <c r="D1228" s="13" t="s">
        <v>82</v>
      </c>
      <c r="I1228" s="18" t="str">
        <f>IFERROR(IF($E1228="","",MATCH(E1228,'Ref table week No.'!$B:$B,-1)),"")</f>
        <v/>
      </c>
    </row>
    <row r="1229" spans="2:9" x14ac:dyDescent="0.35">
      <c r="B1229" s="16"/>
      <c r="D1229" s="13" t="s">
        <v>82</v>
      </c>
      <c r="I1229" s="18" t="str">
        <f>IFERROR(IF($E1229="","",MATCH(E1229,'Ref table week No.'!$B:$B,-1)),"")</f>
        <v/>
      </c>
    </row>
    <row r="1230" spans="2:9" x14ac:dyDescent="0.35">
      <c r="B1230" s="16"/>
      <c r="D1230" s="13" t="s">
        <v>82</v>
      </c>
      <c r="I1230" s="18" t="str">
        <f>IFERROR(IF($E1230="","",MATCH(E1230,'Ref table week No.'!$B:$B,-1)),"")</f>
        <v/>
      </c>
    </row>
    <row r="1231" spans="2:9" x14ac:dyDescent="0.35">
      <c r="B1231" s="16"/>
      <c r="D1231" s="13" t="s">
        <v>82</v>
      </c>
      <c r="I1231" s="18" t="str">
        <f>IFERROR(IF($E1231="","",MATCH(E1231,'Ref table week No.'!$B:$B,-1)),"")</f>
        <v/>
      </c>
    </row>
    <row r="1232" spans="2:9" x14ac:dyDescent="0.35">
      <c r="B1232" s="16"/>
      <c r="D1232" s="13" t="s">
        <v>82</v>
      </c>
      <c r="I1232" s="18" t="str">
        <f>IFERROR(IF($E1232="","",MATCH(E1232,'Ref table week No.'!$B:$B,-1)),"")</f>
        <v/>
      </c>
    </row>
    <row r="1233" spans="2:9" x14ac:dyDescent="0.35">
      <c r="B1233" s="16"/>
      <c r="D1233" s="13" t="s">
        <v>82</v>
      </c>
      <c r="I1233" s="18" t="str">
        <f>IFERROR(IF($E1233="","",MATCH(E1233,'Ref table week No.'!$B:$B,-1)),"")</f>
        <v/>
      </c>
    </row>
    <row r="1234" spans="2:9" x14ac:dyDescent="0.35">
      <c r="B1234" s="16"/>
      <c r="D1234" s="13" t="s">
        <v>82</v>
      </c>
      <c r="I1234" s="18" t="str">
        <f>IFERROR(IF($E1234="","",MATCH(E1234,'Ref table week No.'!$B:$B,-1)),"")</f>
        <v/>
      </c>
    </row>
    <row r="1235" spans="2:9" x14ac:dyDescent="0.35">
      <c r="B1235" s="16"/>
      <c r="D1235" s="13" t="s">
        <v>82</v>
      </c>
      <c r="I1235" s="18" t="str">
        <f>IFERROR(IF($E1235="","",MATCH(E1235,'Ref table week No.'!$B:$B,-1)),"")</f>
        <v/>
      </c>
    </row>
    <row r="1236" spans="2:9" x14ac:dyDescent="0.35">
      <c r="B1236" s="16"/>
      <c r="D1236" s="13" t="s">
        <v>82</v>
      </c>
      <c r="I1236" s="18" t="str">
        <f>IFERROR(IF($E1236="","",MATCH(E1236,'Ref table week No.'!$B:$B,-1)),"")</f>
        <v/>
      </c>
    </row>
    <row r="1237" spans="2:9" x14ac:dyDescent="0.35">
      <c r="B1237" s="16"/>
      <c r="D1237" s="13" t="s">
        <v>82</v>
      </c>
      <c r="I1237" s="18" t="str">
        <f>IFERROR(IF($E1237="","",MATCH(E1237,'Ref table week No.'!$B:$B,-1)),"")</f>
        <v/>
      </c>
    </row>
    <row r="1238" spans="2:9" x14ac:dyDescent="0.35">
      <c r="B1238" s="16"/>
      <c r="D1238" s="13" t="s">
        <v>82</v>
      </c>
      <c r="I1238" s="18" t="str">
        <f>IFERROR(IF($E1238="","",MATCH(E1238,'Ref table week No.'!$B:$B,-1)),"")</f>
        <v/>
      </c>
    </row>
    <row r="1239" spans="2:9" x14ac:dyDescent="0.35">
      <c r="B1239" s="16"/>
      <c r="D1239" s="13" t="s">
        <v>82</v>
      </c>
      <c r="I1239" s="18" t="str">
        <f>IFERROR(IF($E1239="","",MATCH(E1239,'Ref table week No.'!$B:$B,-1)),"")</f>
        <v/>
      </c>
    </row>
    <row r="1240" spans="2:9" x14ac:dyDescent="0.35">
      <c r="B1240" s="16"/>
      <c r="D1240" s="13" t="s">
        <v>82</v>
      </c>
      <c r="I1240" s="18" t="str">
        <f>IFERROR(IF($E1240="","",MATCH(E1240,'Ref table week No.'!$B:$B,-1)),"")</f>
        <v/>
      </c>
    </row>
    <row r="1241" spans="2:9" x14ac:dyDescent="0.35">
      <c r="B1241" s="16"/>
      <c r="D1241" s="13" t="s">
        <v>82</v>
      </c>
      <c r="I1241" s="18" t="str">
        <f>IFERROR(IF($E1241="","",MATCH(E1241,'Ref table week No.'!$B:$B,-1)),"")</f>
        <v/>
      </c>
    </row>
    <row r="1242" spans="2:9" x14ac:dyDescent="0.35">
      <c r="B1242" s="16"/>
      <c r="D1242" s="13" t="s">
        <v>82</v>
      </c>
      <c r="I1242" s="18" t="str">
        <f>IFERROR(IF($E1242="","",MATCH(E1242,'Ref table week No.'!$B:$B,-1)),"")</f>
        <v/>
      </c>
    </row>
    <row r="1243" spans="2:9" x14ac:dyDescent="0.35">
      <c r="B1243" s="16"/>
      <c r="D1243" s="13" t="s">
        <v>82</v>
      </c>
      <c r="I1243" s="18" t="str">
        <f>IFERROR(IF($E1243="","",MATCH(E1243,'Ref table week No.'!$B:$B,-1)),"")</f>
        <v/>
      </c>
    </row>
    <row r="1244" spans="2:9" x14ac:dyDescent="0.35">
      <c r="B1244" s="16"/>
      <c r="D1244" s="13" t="s">
        <v>82</v>
      </c>
      <c r="I1244" s="18" t="str">
        <f>IFERROR(IF($E1244="","",MATCH(E1244,'Ref table week No.'!$B:$B,-1)),"")</f>
        <v/>
      </c>
    </row>
    <row r="1245" spans="2:9" x14ac:dyDescent="0.35">
      <c r="B1245" s="16"/>
      <c r="D1245" s="13" t="s">
        <v>82</v>
      </c>
      <c r="I1245" s="18" t="str">
        <f>IFERROR(IF($E1245="","",MATCH(E1245,'Ref table week No.'!$B:$B,-1)),"")</f>
        <v/>
      </c>
    </row>
    <row r="1246" spans="2:9" x14ac:dyDescent="0.35">
      <c r="B1246" s="16"/>
      <c r="D1246" s="13" t="s">
        <v>82</v>
      </c>
      <c r="I1246" s="18" t="str">
        <f>IFERROR(IF($E1246="","",MATCH(E1246,'Ref table week No.'!$B:$B,-1)),"")</f>
        <v/>
      </c>
    </row>
    <row r="1247" spans="2:9" x14ac:dyDescent="0.35">
      <c r="B1247" s="16"/>
      <c r="D1247" s="13" t="s">
        <v>82</v>
      </c>
      <c r="I1247" s="18" t="str">
        <f>IFERROR(IF($E1247="","",MATCH(E1247,'Ref table week No.'!$B:$B,-1)),"")</f>
        <v/>
      </c>
    </row>
    <row r="1248" spans="2:9" x14ac:dyDescent="0.35">
      <c r="B1248" s="16"/>
      <c r="D1248" s="13" t="s">
        <v>82</v>
      </c>
      <c r="I1248" s="18" t="str">
        <f>IFERROR(IF($E1248="","",MATCH(E1248,'Ref table week No.'!$B:$B,-1)),"")</f>
        <v/>
      </c>
    </row>
    <row r="1249" spans="2:9" x14ac:dyDescent="0.35">
      <c r="B1249" s="16"/>
      <c r="D1249" s="13" t="s">
        <v>82</v>
      </c>
      <c r="I1249" s="18" t="str">
        <f>IFERROR(IF($E1249="","",MATCH(E1249,'Ref table week No.'!$B:$B,-1)),"")</f>
        <v/>
      </c>
    </row>
    <row r="1250" spans="2:9" x14ac:dyDescent="0.35">
      <c r="B1250" s="16"/>
      <c r="D1250" s="13" t="s">
        <v>82</v>
      </c>
      <c r="I1250" s="18" t="str">
        <f>IFERROR(IF($E1250="","",MATCH(E1250,'Ref table week No.'!$B:$B,-1)),"")</f>
        <v/>
      </c>
    </row>
    <row r="1251" spans="2:9" x14ac:dyDescent="0.35">
      <c r="B1251" s="16"/>
      <c r="D1251" s="13" t="s">
        <v>82</v>
      </c>
      <c r="I1251" s="18" t="str">
        <f>IFERROR(IF($E1251="","",MATCH(E1251,'Ref table week No.'!$B:$B,-1)),"")</f>
        <v/>
      </c>
    </row>
    <row r="1252" spans="2:9" x14ac:dyDescent="0.35">
      <c r="B1252" s="16"/>
      <c r="D1252" s="13" t="s">
        <v>82</v>
      </c>
      <c r="I1252" s="18" t="str">
        <f>IFERROR(IF($E1252="","",MATCH(E1252,'Ref table week No.'!$B:$B,-1)),"")</f>
        <v/>
      </c>
    </row>
    <row r="1253" spans="2:9" x14ac:dyDescent="0.35">
      <c r="B1253" s="16"/>
      <c r="D1253" s="13" t="s">
        <v>82</v>
      </c>
      <c r="I1253" s="18" t="str">
        <f>IFERROR(IF($E1253="","",MATCH(E1253,'Ref table week No.'!$B:$B,-1)),"")</f>
        <v/>
      </c>
    </row>
    <row r="1254" spans="2:9" x14ac:dyDescent="0.35">
      <c r="B1254" s="16"/>
      <c r="D1254" s="13" t="s">
        <v>82</v>
      </c>
      <c r="I1254" s="18" t="str">
        <f>IFERROR(IF($E1254="","",MATCH(E1254,'Ref table week No.'!$B:$B,-1)),"")</f>
        <v/>
      </c>
    </row>
    <row r="1255" spans="2:9" x14ac:dyDescent="0.35">
      <c r="B1255" s="16"/>
      <c r="D1255" s="13" t="s">
        <v>82</v>
      </c>
      <c r="I1255" s="18" t="str">
        <f>IFERROR(IF($E1255="","",MATCH(E1255,'Ref table week No.'!$B:$B,-1)),"")</f>
        <v/>
      </c>
    </row>
    <row r="1256" spans="2:9" x14ac:dyDescent="0.35">
      <c r="B1256" s="16"/>
      <c r="D1256" s="13" t="s">
        <v>82</v>
      </c>
      <c r="I1256" s="18" t="str">
        <f>IFERROR(IF($E1256="","",MATCH(E1256,'Ref table week No.'!$B:$B,-1)),"")</f>
        <v/>
      </c>
    </row>
    <row r="1257" spans="2:9" x14ac:dyDescent="0.35">
      <c r="B1257" s="16"/>
      <c r="D1257" s="13" t="s">
        <v>82</v>
      </c>
      <c r="I1257" s="18" t="str">
        <f>IFERROR(IF($E1257="","",MATCH(E1257,'Ref table week No.'!$B:$B,-1)),"")</f>
        <v/>
      </c>
    </row>
    <row r="1258" spans="2:9" x14ac:dyDescent="0.35">
      <c r="B1258" s="16"/>
      <c r="D1258" s="13" t="s">
        <v>82</v>
      </c>
      <c r="I1258" s="18" t="str">
        <f>IFERROR(IF($E1258="","",MATCH(E1258,'Ref table week No.'!$B:$B,-1)),"")</f>
        <v/>
      </c>
    </row>
    <row r="1259" spans="2:9" x14ac:dyDescent="0.35">
      <c r="B1259" s="16"/>
      <c r="D1259" s="13" t="s">
        <v>82</v>
      </c>
      <c r="I1259" s="18" t="str">
        <f>IFERROR(IF($E1259="","",MATCH(E1259,'Ref table week No.'!$B:$B,-1)),"")</f>
        <v/>
      </c>
    </row>
    <row r="1260" spans="2:9" x14ac:dyDescent="0.35">
      <c r="B1260" s="16"/>
      <c r="D1260" s="13" t="s">
        <v>82</v>
      </c>
      <c r="I1260" s="18" t="str">
        <f>IFERROR(IF($E1260="","",MATCH(E1260,'Ref table week No.'!$B:$B,-1)),"")</f>
        <v/>
      </c>
    </row>
    <row r="1261" spans="2:9" x14ac:dyDescent="0.35">
      <c r="B1261" s="16"/>
      <c r="D1261" s="13" t="s">
        <v>82</v>
      </c>
      <c r="I1261" s="18" t="str">
        <f>IFERROR(IF($E1261="","",MATCH(E1261,'Ref table week No.'!$B:$B,-1)),"")</f>
        <v/>
      </c>
    </row>
    <row r="1262" spans="2:9" x14ac:dyDescent="0.35">
      <c r="B1262" s="16"/>
      <c r="D1262" s="13" t="s">
        <v>82</v>
      </c>
      <c r="I1262" s="18" t="str">
        <f>IFERROR(IF($E1262="","",MATCH(E1262,'Ref table week No.'!$B:$B,-1)),"")</f>
        <v/>
      </c>
    </row>
    <row r="1263" spans="2:9" x14ac:dyDescent="0.35">
      <c r="B1263" s="16"/>
      <c r="D1263" s="13" t="s">
        <v>82</v>
      </c>
      <c r="I1263" s="18" t="str">
        <f>IFERROR(IF($E1263="","",MATCH(E1263,'Ref table week No.'!$B:$B,-1)),"")</f>
        <v/>
      </c>
    </row>
    <row r="1264" spans="2:9" x14ac:dyDescent="0.35">
      <c r="B1264" s="16"/>
      <c r="D1264" s="13" t="s">
        <v>82</v>
      </c>
      <c r="I1264" s="18" t="str">
        <f>IFERROR(IF($E1264="","",MATCH(E1264,'Ref table week No.'!$B:$B,-1)),"")</f>
        <v/>
      </c>
    </row>
    <row r="1265" spans="2:9" x14ac:dyDescent="0.35">
      <c r="B1265" s="16"/>
      <c r="D1265" s="13" t="s">
        <v>82</v>
      </c>
      <c r="I1265" s="18" t="str">
        <f>IFERROR(IF($E1265="","",MATCH(E1265,'Ref table week No.'!$B:$B,-1)),"")</f>
        <v/>
      </c>
    </row>
    <row r="1266" spans="2:9" x14ac:dyDescent="0.35">
      <c r="B1266" s="16"/>
      <c r="D1266" s="13" t="s">
        <v>82</v>
      </c>
      <c r="I1266" s="18" t="str">
        <f>IFERROR(IF($E1266="","",MATCH(E1266,'Ref table week No.'!$B:$B,-1)),"")</f>
        <v/>
      </c>
    </row>
    <row r="1267" spans="2:9" x14ac:dyDescent="0.35">
      <c r="B1267" s="16"/>
      <c r="D1267" s="13" t="s">
        <v>82</v>
      </c>
      <c r="I1267" s="18" t="str">
        <f>IFERROR(IF($E1267="","",MATCH(E1267,'Ref table week No.'!$B:$B,-1)),"")</f>
        <v/>
      </c>
    </row>
    <row r="1268" spans="2:9" x14ac:dyDescent="0.35">
      <c r="B1268" s="16"/>
      <c r="D1268" s="13" t="s">
        <v>82</v>
      </c>
      <c r="I1268" s="18" t="str">
        <f>IFERROR(IF($E1268="","",MATCH(E1268,'Ref table week No.'!$B:$B,-1)),"")</f>
        <v/>
      </c>
    </row>
    <row r="1269" spans="2:9" x14ac:dyDescent="0.35">
      <c r="B1269" s="16"/>
      <c r="D1269" s="13" t="s">
        <v>82</v>
      </c>
      <c r="I1269" s="18" t="str">
        <f>IFERROR(IF($E1269="","",MATCH(E1269,'Ref table week No.'!$B:$B,-1)),"")</f>
        <v/>
      </c>
    </row>
    <row r="1270" spans="2:9" x14ac:dyDescent="0.35">
      <c r="B1270" s="16"/>
      <c r="D1270" s="13" t="s">
        <v>82</v>
      </c>
      <c r="I1270" s="18" t="str">
        <f>IFERROR(IF($E1270="","",MATCH(E1270,'Ref table week No.'!$B:$B,-1)),"")</f>
        <v/>
      </c>
    </row>
    <row r="1271" spans="2:9" x14ac:dyDescent="0.35">
      <c r="B1271" s="16"/>
      <c r="D1271" s="13" t="s">
        <v>82</v>
      </c>
      <c r="I1271" s="18" t="str">
        <f>IFERROR(IF($E1271="","",MATCH(E1271,'Ref table week No.'!$B:$B,-1)),"")</f>
        <v/>
      </c>
    </row>
    <row r="1272" spans="2:9" x14ac:dyDescent="0.35">
      <c r="B1272" s="16"/>
      <c r="D1272" s="13" t="s">
        <v>82</v>
      </c>
      <c r="I1272" s="18" t="str">
        <f>IFERROR(IF($E1272="","",MATCH(E1272,'Ref table week No.'!$B:$B,-1)),"")</f>
        <v/>
      </c>
    </row>
    <row r="1273" spans="2:9" x14ac:dyDescent="0.35">
      <c r="B1273" s="16"/>
      <c r="D1273" s="13" t="s">
        <v>82</v>
      </c>
      <c r="I1273" s="18" t="str">
        <f>IFERROR(IF($E1273="","",MATCH(E1273,'Ref table week No.'!$B:$B,-1)),"")</f>
        <v/>
      </c>
    </row>
    <row r="1274" spans="2:9" x14ac:dyDescent="0.35">
      <c r="B1274" s="16"/>
      <c r="D1274" s="13" t="s">
        <v>82</v>
      </c>
      <c r="I1274" s="18" t="str">
        <f>IFERROR(IF($E1274="","",MATCH(E1274,'Ref table week No.'!$B:$B,-1)),"")</f>
        <v/>
      </c>
    </row>
    <row r="1275" spans="2:9" x14ac:dyDescent="0.35">
      <c r="B1275" s="16"/>
      <c r="D1275" s="13" t="s">
        <v>82</v>
      </c>
      <c r="I1275" s="18" t="str">
        <f>IFERROR(IF($E1275="","",MATCH(E1275,'Ref table week No.'!$B:$B,-1)),"")</f>
        <v/>
      </c>
    </row>
    <row r="1276" spans="2:9" x14ac:dyDescent="0.35">
      <c r="B1276" s="16"/>
      <c r="D1276" s="13" t="s">
        <v>82</v>
      </c>
      <c r="I1276" s="18" t="str">
        <f>IFERROR(IF($E1276="","",MATCH(E1276,'Ref table week No.'!$B:$B,-1)),"")</f>
        <v/>
      </c>
    </row>
    <row r="1277" spans="2:9" x14ac:dyDescent="0.35">
      <c r="B1277" s="16"/>
      <c r="D1277" s="13" t="s">
        <v>82</v>
      </c>
      <c r="I1277" s="18" t="str">
        <f>IFERROR(IF($E1277="","",MATCH(E1277,'Ref table week No.'!$B:$B,-1)),"")</f>
        <v/>
      </c>
    </row>
    <row r="1278" spans="2:9" x14ac:dyDescent="0.35">
      <c r="B1278" s="16"/>
      <c r="D1278" s="13" t="s">
        <v>82</v>
      </c>
      <c r="I1278" s="18" t="str">
        <f>IFERROR(IF($E1278="","",MATCH(E1278,'Ref table week No.'!$B:$B,-1)),"")</f>
        <v/>
      </c>
    </row>
    <row r="1279" spans="2:9" x14ac:dyDescent="0.35">
      <c r="B1279" s="16"/>
      <c r="D1279" s="13" t="s">
        <v>82</v>
      </c>
      <c r="I1279" s="18" t="str">
        <f>IFERROR(IF($E1279="","",MATCH(E1279,'Ref table week No.'!$B:$B,-1)),"")</f>
        <v/>
      </c>
    </row>
    <row r="1280" spans="2:9" x14ac:dyDescent="0.35">
      <c r="B1280" s="16"/>
      <c r="D1280" s="13" t="s">
        <v>82</v>
      </c>
      <c r="I1280" s="18" t="str">
        <f>IFERROR(IF($E1280="","",MATCH(E1280,'Ref table week No.'!$B:$B,-1)),"")</f>
        <v/>
      </c>
    </row>
    <row r="1281" spans="2:9" x14ac:dyDescent="0.35">
      <c r="B1281" s="16"/>
      <c r="D1281" s="13" t="s">
        <v>82</v>
      </c>
      <c r="I1281" s="18" t="str">
        <f>IFERROR(IF($E1281="","",MATCH(E1281,'Ref table week No.'!$B:$B,-1)),"")</f>
        <v/>
      </c>
    </row>
    <row r="1282" spans="2:9" x14ac:dyDescent="0.35">
      <c r="B1282" s="16"/>
      <c r="D1282" s="13" t="s">
        <v>82</v>
      </c>
      <c r="I1282" s="18" t="str">
        <f>IFERROR(IF($E1282="","",MATCH(E1282,'Ref table week No.'!$B:$B,-1)),"")</f>
        <v/>
      </c>
    </row>
    <row r="1283" spans="2:9" x14ac:dyDescent="0.35">
      <c r="B1283" s="16"/>
      <c r="D1283" s="13" t="s">
        <v>82</v>
      </c>
      <c r="I1283" s="18" t="str">
        <f>IFERROR(IF($E1283="","",MATCH(E1283,'Ref table week No.'!$B:$B,-1)),"")</f>
        <v/>
      </c>
    </row>
    <row r="1284" spans="2:9" x14ac:dyDescent="0.35">
      <c r="B1284" s="16"/>
      <c r="D1284" s="13" t="s">
        <v>82</v>
      </c>
      <c r="I1284" s="18" t="str">
        <f>IFERROR(IF($E1284="","",MATCH(E1284,'Ref table week No.'!$B:$B,-1)),"")</f>
        <v/>
      </c>
    </row>
    <row r="1285" spans="2:9" x14ac:dyDescent="0.35">
      <c r="B1285" s="16"/>
      <c r="D1285" s="13" t="s">
        <v>82</v>
      </c>
      <c r="I1285" s="18" t="str">
        <f>IFERROR(IF($E1285="","",MATCH(E1285,'Ref table week No.'!$B:$B,-1)),"")</f>
        <v/>
      </c>
    </row>
    <row r="1286" spans="2:9" x14ac:dyDescent="0.35">
      <c r="B1286" s="16"/>
      <c r="D1286" s="13" t="s">
        <v>82</v>
      </c>
      <c r="I1286" s="18" t="str">
        <f>IFERROR(IF($E1286="","",MATCH(E1286,'Ref table week No.'!$B:$B,-1)),"")</f>
        <v/>
      </c>
    </row>
    <row r="1287" spans="2:9" x14ac:dyDescent="0.35">
      <c r="B1287" s="16"/>
      <c r="D1287" s="13" t="s">
        <v>82</v>
      </c>
      <c r="I1287" s="18" t="str">
        <f>IFERROR(IF($E1287="","",MATCH(E1287,'Ref table week No.'!$B:$B,-1)),"")</f>
        <v/>
      </c>
    </row>
    <row r="1288" spans="2:9" x14ac:dyDescent="0.35">
      <c r="B1288" s="16"/>
      <c r="D1288" s="13" t="s">
        <v>82</v>
      </c>
      <c r="I1288" s="18" t="str">
        <f>IFERROR(IF($E1288="","",MATCH(E1288,'Ref table week No.'!$B:$B,-1)),"")</f>
        <v/>
      </c>
    </row>
    <row r="1289" spans="2:9" x14ac:dyDescent="0.35">
      <c r="B1289" s="16"/>
      <c r="D1289" s="13" t="s">
        <v>82</v>
      </c>
      <c r="I1289" s="18" t="str">
        <f>IFERROR(IF($E1289="","",MATCH(E1289,'Ref table week No.'!$B:$B,-1)),"")</f>
        <v/>
      </c>
    </row>
    <row r="1290" spans="2:9" x14ac:dyDescent="0.35">
      <c r="B1290" s="16"/>
      <c r="D1290" s="13" t="s">
        <v>82</v>
      </c>
      <c r="I1290" s="18" t="str">
        <f>IFERROR(IF($E1290="","",MATCH(E1290,'Ref table week No.'!$B:$B,-1)),"")</f>
        <v/>
      </c>
    </row>
    <row r="1291" spans="2:9" x14ac:dyDescent="0.35">
      <c r="B1291" s="16"/>
      <c r="D1291" s="13" t="s">
        <v>82</v>
      </c>
      <c r="I1291" s="18" t="str">
        <f>IFERROR(IF($E1291="","",MATCH(E1291,'Ref table week No.'!$B:$B,-1)),"")</f>
        <v/>
      </c>
    </row>
    <row r="1292" spans="2:9" x14ac:dyDescent="0.35">
      <c r="B1292" s="16"/>
      <c r="D1292" s="13" t="s">
        <v>82</v>
      </c>
      <c r="I1292" s="18" t="str">
        <f>IFERROR(IF($E1292="","",MATCH(E1292,'Ref table week No.'!$B:$B,-1)),"")</f>
        <v/>
      </c>
    </row>
    <row r="1293" spans="2:9" x14ac:dyDescent="0.35">
      <c r="B1293" s="16"/>
      <c r="D1293" s="13" t="s">
        <v>82</v>
      </c>
      <c r="I1293" s="18" t="str">
        <f>IFERROR(IF($E1293="","",MATCH(E1293,'Ref table week No.'!$B:$B,-1)),"")</f>
        <v/>
      </c>
    </row>
    <row r="1294" spans="2:9" x14ac:dyDescent="0.35">
      <c r="B1294" s="16"/>
      <c r="D1294" s="13" t="s">
        <v>82</v>
      </c>
      <c r="I1294" s="18" t="str">
        <f>IFERROR(IF($E1294="","",MATCH(E1294,'Ref table week No.'!$B:$B,-1)),"")</f>
        <v/>
      </c>
    </row>
    <row r="1295" spans="2:9" x14ac:dyDescent="0.35">
      <c r="B1295" s="16"/>
      <c r="D1295" s="13" t="s">
        <v>82</v>
      </c>
      <c r="I1295" s="18" t="str">
        <f>IFERROR(IF($E1295="","",MATCH(E1295,'Ref table week No.'!$B:$B,-1)),"")</f>
        <v/>
      </c>
    </row>
    <row r="1296" spans="2:9" x14ac:dyDescent="0.35">
      <c r="B1296" s="16"/>
      <c r="D1296" s="13" t="s">
        <v>82</v>
      </c>
      <c r="I1296" s="18" t="str">
        <f>IFERROR(IF($E1296="","",MATCH(E1296,'Ref table week No.'!$B:$B,-1)),"")</f>
        <v/>
      </c>
    </row>
    <row r="1297" spans="2:9" x14ac:dyDescent="0.35">
      <c r="B1297" s="16"/>
      <c r="D1297" s="13" t="s">
        <v>82</v>
      </c>
      <c r="I1297" s="18" t="str">
        <f>IFERROR(IF($E1297="","",MATCH(E1297,'Ref table week No.'!$B:$B,-1)),"")</f>
        <v/>
      </c>
    </row>
    <row r="1298" spans="2:9" x14ac:dyDescent="0.35">
      <c r="B1298" s="16"/>
      <c r="D1298" s="13" t="s">
        <v>82</v>
      </c>
      <c r="I1298" s="18" t="str">
        <f>IFERROR(IF($E1298="","",MATCH(E1298,'Ref table week No.'!$B:$B,-1)),"")</f>
        <v/>
      </c>
    </row>
    <row r="1299" spans="2:9" x14ac:dyDescent="0.35">
      <c r="B1299" s="16"/>
      <c r="D1299" s="13" t="s">
        <v>82</v>
      </c>
      <c r="I1299" s="18" t="str">
        <f>IFERROR(IF($E1299="","",MATCH(E1299,'Ref table week No.'!$B:$B,-1)),"")</f>
        <v/>
      </c>
    </row>
    <row r="1300" spans="2:9" x14ac:dyDescent="0.35">
      <c r="B1300" s="16"/>
      <c r="D1300" s="13" t="s">
        <v>82</v>
      </c>
      <c r="I1300" s="18" t="str">
        <f>IFERROR(IF($E1300="","",MATCH(E1300,'Ref table week No.'!$B:$B,-1)),"")</f>
        <v/>
      </c>
    </row>
    <row r="1301" spans="2:9" x14ac:dyDescent="0.35">
      <c r="B1301" s="16"/>
      <c r="D1301" s="13" t="s">
        <v>82</v>
      </c>
      <c r="I1301" s="18" t="str">
        <f>IFERROR(IF($E1301="","",MATCH(E1301,'Ref table week No.'!$B:$B,-1)),"")</f>
        <v/>
      </c>
    </row>
    <row r="1302" spans="2:9" x14ac:dyDescent="0.35">
      <c r="B1302" s="16"/>
      <c r="D1302" s="13" t="s">
        <v>82</v>
      </c>
      <c r="I1302" s="18" t="str">
        <f>IFERROR(IF($E1302="","",MATCH(E1302,'Ref table week No.'!$B:$B,-1)),"")</f>
        <v/>
      </c>
    </row>
    <row r="1303" spans="2:9" x14ac:dyDescent="0.35">
      <c r="B1303" s="16"/>
      <c r="D1303" s="13" t="s">
        <v>82</v>
      </c>
      <c r="I1303" s="18" t="str">
        <f>IFERROR(IF($E1303="","",MATCH(E1303,'Ref table week No.'!$B:$B,-1)),"")</f>
        <v/>
      </c>
    </row>
    <row r="1304" spans="2:9" x14ac:dyDescent="0.35">
      <c r="B1304" s="16"/>
      <c r="D1304" s="13" t="s">
        <v>82</v>
      </c>
      <c r="I1304" s="18" t="str">
        <f>IFERROR(IF($E1304="","",MATCH(E1304,'Ref table week No.'!$B:$B,-1)),"")</f>
        <v/>
      </c>
    </row>
    <row r="1305" spans="2:9" x14ac:dyDescent="0.35">
      <c r="B1305" s="16"/>
      <c r="D1305" s="13" t="s">
        <v>82</v>
      </c>
      <c r="I1305" s="18" t="str">
        <f>IFERROR(IF($E1305="","",MATCH(E1305,'Ref table week No.'!$B:$B,-1)),"")</f>
        <v/>
      </c>
    </row>
    <row r="1306" spans="2:9" x14ac:dyDescent="0.35">
      <c r="B1306" s="16"/>
      <c r="D1306" s="13" t="s">
        <v>82</v>
      </c>
      <c r="I1306" s="18" t="str">
        <f>IFERROR(IF($E1306="","",MATCH(E1306,'Ref table week No.'!$B:$B,-1)),"")</f>
        <v/>
      </c>
    </row>
    <row r="1307" spans="2:9" x14ac:dyDescent="0.35">
      <c r="B1307" s="16"/>
      <c r="D1307" s="13" t="s">
        <v>82</v>
      </c>
      <c r="I1307" s="18" t="str">
        <f>IFERROR(IF($E1307="","",MATCH(E1307,'Ref table week No.'!$B:$B,-1)),"")</f>
        <v/>
      </c>
    </row>
    <row r="1308" spans="2:9" x14ac:dyDescent="0.35">
      <c r="B1308" s="16"/>
      <c r="D1308" s="13" t="s">
        <v>82</v>
      </c>
      <c r="I1308" s="18" t="str">
        <f>IFERROR(IF($E1308="","",MATCH(E1308,'Ref table week No.'!$B:$B,-1)),"")</f>
        <v/>
      </c>
    </row>
    <row r="1309" spans="2:9" x14ac:dyDescent="0.35">
      <c r="B1309" s="16"/>
      <c r="D1309" s="13" t="s">
        <v>82</v>
      </c>
      <c r="I1309" s="18" t="str">
        <f>IFERROR(IF($E1309="","",MATCH(E1309,'Ref table week No.'!$B:$B,-1)),"")</f>
        <v/>
      </c>
    </row>
    <row r="1310" spans="2:9" x14ac:dyDescent="0.35">
      <c r="B1310" s="16"/>
      <c r="D1310" s="13" t="s">
        <v>82</v>
      </c>
      <c r="I1310" s="18" t="str">
        <f>IFERROR(IF($E1310="","",MATCH(E1310,'Ref table week No.'!$B:$B,-1)),"")</f>
        <v/>
      </c>
    </row>
    <row r="1311" spans="2:9" x14ac:dyDescent="0.35">
      <c r="B1311" s="16"/>
      <c r="D1311" s="13" t="s">
        <v>82</v>
      </c>
      <c r="I1311" s="18" t="str">
        <f>IFERROR(IF($E1311="","",MATCH(E1311,'Ref table week No.'!$B:$B,-1)),"")</f>
        <v/>
      </c>
    </row>
    <row r="1312" spans="2:9" x14ac:dyDescent="0.35">
      <c r="B1312" s="16"/>
      <c r="D1312" s="13" t="s">
        <v>82</v>
      </c>
      <c r="I1312" s="18" t="str">
        <f>IFERROR(IF($E1312="","",MATCH(E1312,'Ref table week No.'!$B:$B,-1)),"")</f>
        <v/>
      </c>
    </row>
    <row r="1313" spans="2:9" x14ac:dyDescent="0.35">
      <c r="B1313" s="16"/>
      <c r="D1313" s="13" t="s">
        <v>82</v>
      </c>
      <c r="I1313" s="18" t="str">
        <f>IFERROR(IF($E1313="","",MATCH(E1313,'Ref table week No.'!$B:$B,-1)),"")</f>
        <v/>
      </c>
    </row>
    <row r="1314" spans="2:9" x14ac:dyDescent="0.35">
      <c r="B1314" s="16"/>
      <c r="D1314" s="13" t="s">
        <v>82</v>
      </c>
      <c r="I1314" s="18" t="str">
        <f>IFERROR(IF($E1314="","",MATCH(E1314,'Ref table week No.'!$B:$B,-1)),"")</f>
        <v/>
      </c>
    </row>
    <row r="1315" spans="2:9" x14ac:dyDescent="0.35">
      <c r="B1315" s="16"/>
      <c r="D1315" s="13" t="s">
        <v>82</v>
      </c>
      <c r="I1315" s="18" t="str">
        <f>IFERROR(IF($E1315="","",MATCH(E1315,'Ref table week No.'!$B:$B,-1)),"")</f>
        <v/>
      </c>
    </row>
    <row r="1316" spans="2:9" x14ac:dyDescent="0.35">
      <c r="B1316" s="16"/>
      <c r="D1316" s="13" t="s">
        <v>82</v>
      </c>
      <c r="I1316" s="18" t="str">
        <f>IFERROR(IF($E1316="","",MATCH(E1316,'Ref table week No.'!$B:$B,-1)),"")</f>
        <v/>
      </c>
    </row>
    <row r="1317" spans="2:9" x14ac:dyDescent="0.35">
      <c r="B1317" s="16"/>
      <c r="D1317" s="13" t="s">
        <v>82</v>
      </c>
      <c r="I1317" s="18" t="str">
        <f>IFERROR(IF($E1317="","",MATCH(E1317,'Ref table week No.'!$B:$B,-1)),"")</f>
        <v/>
      </c>
    </row>
    <row r="1318" spans="2:9" x14ac:dyDescent="0.35">
      <c r="B1318" s="16"/>
      <c r="D1318" s="13" t="s">
        <v>82</v>
      </c>
      <c r="I1318" s="18" t="str">
        <f>IFERROR(IF($E1318="","",MATCH(E1318,'Ref table week No.'!$B:$B,-1)),"")</f>
        <v/>
      </c>
    </row>
    <row r="1319" spans="2:9" x14ac:dyDescent="0.35">
      <c r="B1319" s="16"/>
      <c r="D1319" s="13" t="s">
        <v>82</v>
      </c>
      <c r="I1319" s="18" t="str">
        <f>IFERROR(IF($E1319="","",MATCH(E1319,'Ref table week No.'!$B:$B,-1)),"")</f>
        <v/>
      </c>
    </row>
    <row r="1320" spans="2:9" x14ac:dyDescent="0.35">
      <c r="B1320" s="16"/>
      <c r="D1320" s="13" t="s">
        <v>82</v>
      </c>
      <c r="I1320" s="18" t="str">
        <f>IFERROR(IF($E1320="","",MATCH(E1320,'Ref table week No.'!$B:$B,-1)),"")</f>
        <v/>
      </c>
    </row>
    <row r="1321" spans="2:9" x14ac:dyDescent="0.35">
      <c r="B1321" s="16"/>
      <c r="D1321" s="13" t="s">
        <v>82</v>
      </c>
      <c r="I1321" s="18" t="str">
        <f>IFERROR(IF($E1321="","",MATCH(E1321,'Ref table week No.'!$B:$B,-1)),"")</f>
        <v/>
      </c>
    </row>
    <row r="1322" spans="2:9" x14ac:dyDescent="0.35">
      <c r="B1322" s="16"/>
      <c r="D1322" s="13" t="s">
        <v>82</v>
      </c>
      <c r="I1322" s="18" t="str">
        <f>IFERROR(IF($E1322="","",MATCH(E1322,'Ref table week No.'!$B:$B,-1)),"")</f>
        <v/>
      </c>
    </row>
    <row r="1323" spans="2:9" x14ac:dyDescent="0.35">
      <c r="B1323" s="16"/>
      <c r="D1323" s="13" t="s">
        <v>82</v>
      </c>
      <c r="I1323" s="18" t="str">
        <f>IFERROR(IF($E1323="","",MATCH(E1323,'Ref table week No.'!$B:$B,-1)),"")</f>
        <v/>
      </c>
    </row>
    <row r="1324" spans="2:9" x14ac:dyDescent="0.35">
      <c r="B1324" s="16"/>
      <c r="D1324" s="13" t="s">
        <v>82</v>
      </c>
      <c r="I1324" s="18" t="str">
        <f>IFERROR(IF($E1324="","",MATCH(E1324,'Ref table week No.'!$B:$B,-1)),"")</f>
        <v/>
      </c>
    </row>
    <row r="1325" spans="2:9" x14ac:dyDescent="0.35">
      <c r="B1325" s="16"/>
      <c r="D1325" s="13" t="s">
        <v>82</v>
      </c>
      <c r="I1325" s="18" t="str">
        <f>IFERROR(IF($E1325="","",MATCH(E1325,'Ref table week No.'!$B:$B,-1)),"")</f>
        <v/>
      </c>
    </row>
    <row r="1326" spans="2:9" x14ac:dyDescent="0.35">
      <c r="B1326" s="16"/>
      <c r="D1326" s="13" t="s">
        <v>82</v>
      </c>
      <c r="I1326" s="18" t="str">
        <f>IFERROR(IF($E1326="","",MATCH(E1326,'Ref table week No.'!$B:$B,-1)),"")</f>
        <v/>
      </c>
    </row>
    <row r="1327" spans="2:9" x14ac:dyDescent="0.35">
      <c r="B1327" s="16"/>
      <c r="D1327" s="13" t="s">
        <v>82</v>
      </c>
      <c r="I1327" s="18" t="str">
        <f>IFERROR(IF($E1327="","",MATCH(E1327,'Ref table week No.'!$B:$B,-1)),"")</f>
        <v/>
      </c>
    </row>
    <row r="1328" spans="2:9" x14ac:dyDescent="0.35">
      <c r="B1328" s="16"/>
      <c r="D1328" s="13" t="s">
        <v>82</v>
      </c>
      <c r="I1328" s="18" t="str">
        <f>IFERROR(IF($E1328="","",MATCH(E1328,'Ref table week No.'!$B:$B,-1)),"")</f>
        <v/>
      </c>
    </row>
    <row r="1329" spans="2:9" x14ac:dyDescent="0.35">
      <c r="B1329" s="16"/>
      <c r="D1329" s="13" t="s">
        <v>82</v>
      </c>
      <c r="I1329" s="18" t="str">
        <f>IFERROR(IF($E1329="","",MATCH(E1329,'Ref table week No.'!$B:$B,-1)),"")</f>
        <v/>
      </c>
    </row>
    <row r="1330" spans="2:9" x14ac:dyDescent="0.35">
      <c r="B1330" s="16"/>
      <c r="D1330" s="13" t="s">
        <v>82</v>
      </c>
      <c r="I1330" s="18" t="str">
        <f>IFERROR(IF($E1330="","",MATCH(E1330,'Ref table week No.'!$B:$B,-1)),"")</f>
        <v/>
      </c>
    </row>
    <row r="1331" spans="2:9" x14ac:dyDescent="0.35">
      <c r="B1331" s="16"/>
      <c r="D1331" s="13" t="s">
        <v>82</v>
      </c>
      <c r="I1331" s="18" t="str">
        <f>IFERROR(IF($E1331="","",MATCH(E1331,'Ref table week No.'!$B:$B,-1)),"")</f>
        <v/>
      </c>
    </row>
    <row r="1332" spans="2:9" x14ac:dyDescent="0.35">
      <c r="B1332" s="16"/>
      <c r="D1332" s="13" t="s">
        <v>82</v>
      </c>
      <c r="I1332" s="18" t="str">
        <f>IFERROR(IF($E1332="","",MATCH(E1332,'Ref table week No.'!$B:$B,-1)),"")</f>
        <v/>
      </c>
    </row>
    <row r="1333" spans="2:9" x14ac:dyDescent="0.35">
      <c r="B1333" s="16"/>
      <c r="D1333" s="13" t="s">
        <v>82</v>
      </c>
      <c r="I1333" s="18" t="str">
        <f>IFERROR(IF($E1333="","",MATCH(E1333,'Ref table week No.'!$B:$B,-1)),"")</f>
        <v/>
      </c>
    </row>
    <row r="1334" spans="2:9" x14ac:dyDescent="0.35">
      <c r="B1334" s="16"/>
      <c r="D1334" s="13" t="s">
        <v>82</v>
      </c>
      <c r="I1334" s="18" t="str">
        <f>IFERROR(IF($E1334="","",MATCH(E1334,'Ref table week No.'!$B:$B,-1)),"")</f>
        <v/>
      </c>
    </row>
    <row r="1335" spans="2:9" x14ac:dyDescent="0.35">
      <c r="B1335" s="16"/>
      <c r="D1335" s="13" t="s">
        <v>82</v>
      </c>
      <c r="I1335" s="18" t="str">
        <f>IFERROR(IF($E1335="","",MATCH(E1335,'Ref table week No.'!$B:$B,-1)),"")</f>
        <v/>
      </c>
    </row>
    <row r="1336" spans="2:9" x14ac:dyDescent="0.35">
      <c r="B1336" s="16"/>
      <c r="D1336" s="13" t="s">
        <v>82</v>
      </c>
      <c r="I1336" s="18" t="str">
        <f>IFERROR(IF($E1336="","",MATCH(E1336,'Ref table week No.'!$B:$B,-1)),"")</f>
        <v/>
      </c>
    </row>
    <row r="1337" spans="2:9" x14ac:dyDescent="0.35">
      <c r="B1337" s="16"/>
      <c r="D1337" s="13" t="s">
        <v>82</v>
      </c>
      <c r="I1337" s="18" t="str">
        <f>IFERROR(IF($E1337="","",MATCH(E1337,'Ref table week No.'!$B:$B,-1)),"")</f>
        <v/>
      </c>
    </row>
    <row r="1338" spans="2:9" x14ac:dyDescent="0.35">
      <c r="B1338" s="16"/>
      <c r="D1338" s="13" t="s">
        <v>82</v>
      </c>
      <c r="I1338" s="18" t="str">
        <f>IFERROR(IF($E1338="","",MATCH(E1338,'Ref table week No.'!$B:$B,-1)),"")</f>
        <v/>
      </c>
    </row>
    <row r="1339" spans="2:9" x14ac:dyDescent="0.35">
      <c r="B1339" s="16"/>
      <c r="D1339" s="13" t="s">
        <v>82</v>
      </c>
      <c r="I1339" s="18" t="str">
        <f>IFERROR(IF($E1339="","",MATCH(E1339,'Ref table week No.'!$B:$B,-1)),"")</f>
        <v/>
      </c>
    </row>
    <row r="1340" spans="2:9" x14ac:dyDescent="0.35">
      <c r="B1340" s="16"/>
      <c r="D1340" s="13" t="s">
        <v>82</v>
      </c>
      <c r="I1340" s="18" t="str">
        <f>IFERROR(IF($E1340="","",MATCH(E1340,'Ref table week No.'!$B:$B,-1)),"")</f>
        <v/>
      </c>
    </row>
    <row r="1341" spans="2:9" x14ac:dyDescent="0.35">
      <c r="B1341" s="16"/>
      <c r="D1341" s="13" t="s">
        <v>82</v>
      </c>
      <c r="I1341" s="18" t="str">
        <f>IFERROR(IF($E1341="","",MATCH(E1341,'Ref table week No.'!$B:$B,-1)),"")</f>
        <v/>
      </c>
    </row>
    <row r="1342" spans="2:9" x14ac:dyDescent="0.35">
      <c r="B1342" s="16"/>
      <c r="D1342" s="13" t="s">
        <v>82</v>
      </c>
      <c r="I1342" s="18" t="str">
        <f>IFERROR(IF($E1342="","",MATCH(E1342,'Ref table week No.'!$B:$B,-1)),"")</f>
        <v/>
      </c>
    </row>
    <row r="1343" spans="2:9" x14ac:dyDescent="0.35">
      <c r="B1343" s="16"/>
      <c r="D1343" s="13" t="s">
        <v>82</v>
      </c>
      <c r="I1343" s="18" t="str">
        <f>IFERROR(IF($E1343="","",MATCH(E1343,'Ref table week No.'!$B:$B,-1)),"")</f>
        <v/>
      </c>
    </row>
    <row r="1344" spans="2:9" x14ac:dyDescent="0.35">
      <c r="B1344" s="16"/>
      <c r="D1344" s="13" t="s">
        <v>82</v>
      </c>
      <c r="I1344" s="18" t="str">
        <f>IFERROR(IF($E1344="","",MATCH(E1344,'Ref table week No.'!$B:$B,-1)),"")</f>
        <v/>
      </c>
    </row>
    <row r="1345" spans="2:9" x14ac:dyDescent="0.35">
      <c r="B1345" s="16"/>
      <c r="D1345" s="13" t="s">
        <v>82</v>
      </c>
      <c r="I1345" s="18" t="str">
        <f>IFERROR(IF($E1345="","",MATCH(E1345,'Ref table week No.'!$B:$B,-1)),"")</f>
        <v/>
      </c>
    </row>
    <row r="1346" spans="2:9" x14ac:dyDescent="0.35">
      <c r="B1346" s="16"/>
      <c r="D1346" s="13" t="s">
        <v>82</v>
      </c>
      <c r="I1346" s="18" t="str">
        <f>IFERROR(IF($E1346="","",MATCH(E1346,'Ref table week No.'!$B:$B,-1)),"")</f>
        <v/>
      </c>
    </row>
    <row r="1347" spans="2:9" x14ac:dyDescent="0.35">
      <c r="B1347" s="16"/>
      <c r="D1347" s="13" t="s">
        <v>82</v>
      </c>
      <c r="I1347" s="18" t="str">
        <f>IFERROR(IF($E1347="","",MATCH(E1347,'Ref table week No.'!$B:$B,-1)),"")</f>
        <v/>
      </c>
    </row>
    <row r="1348" spans="2:9" x14ac:dyDescent="0.35">
      <c r="B1348" s="16"/>
      <c r="D1348" s="13" t="s">
        <v>82</v>
      </c>
      <c r="I1348" s="18" t="str">
        <f>IFERROR(IF($E1348="","",MATCH(E1348,'Ref table week No.'!$B:$B,-1)),"")</f>
        <v/>
      </c>
    </row>
    <row r="1349" spans="2:9" x14ac:dyDescent="0.35">
      <c r="B1349" s="16"/>
      <c r="D1349" s="13" t="s">
        <v>82</v>
      </c>
      <c r="I1349" s="18" t="str">
        <f>IFERROR(IF($E1349="","",MATCH(E1349,'Ref table week No.'!$B:$B,-1)),"")</f>
        <v/>
      </c>
    </row>
    <row r="1350" spans="2:9" x14ac:dyDescent="0.35">
      <c r="B1350" s="16"/>
      <c r="D1350" s="13" t="s">
        <v>82</v>
      </c>
      <c r="I1350" s="18" t="str">
        <f>IFERROR(IF($E1350="","",MATCH(E1350,'Ref table week No.'!$B:$B,-1)),"")</f>
        <v/>
      </c>
    </row>
    <row r="1351" spans="2:9" x14ac:dyDescent="0.35">
      <c r="B1351" s="16"/>
      <c r="D1351" s="13" t="s">
        <v>82</v>
      </c>
      <c r="I1351" s="18" t="str">
        <f>IFERROR(IF($E1351="","",MATCH(E1351,'Ref table week No.'!$B:$B,-1)),"")</f>
        <v/>
      </c>
    </row>
    <row r="1352" spans="2:9" x14ac:dyDescent="0.35">
      <c r="B1352" s="16"/>
      <c r="D1352" s="13" t="s">
        <v>82</v>
      </c>
      <c r="I1352" s="18" t="str">
        <f>IFERROR(IF($E1352="","",MATCH(E1352,'Ref table week No.'!$B:$B,-1)),"")</f>
        <v/>
      </c>
    </row>
    <row r="1353" spans="2:9" x14ac:dyDescent="0.35">
      <c r="B1353" s="16"/>
      <c r="D1353" s="13" t="s">
        <v>82</v>
      </c>
      <c r="I1353" s="18" t="str">
        <f>IFERROR(IF($E1353="","",MATCH(E1353,'Ref table week No.'!$B:$B,-1)),"")</f>
        <v/>
      </c>
    </row>
    <row r="1354" spans="2:9" x14ac:dyDescent="0.35">
      <c r="B1354" s="16"/>
      <c r="D1354" s="13" t="s">
        <v>82</v>
      </c>
      <c r="I1354" s="18" t="str">
        <f>IFERROR(IF($E1354="","",MATCH(E1354,'Ref table week No.'!$B:$B,-1)),"")</f>
        <v/>
      </c>
    </row>
    <row r="1355" spans="2:9" x14ac:dyDescent="0.35">
      <c r="B1355" s="16"/>
      <c r="D1355" s="13" t="s">
        <v>82</v>
      </c>
      <c r="I1355" s="18" t="str">
        <f>IFERROR(IF($E1355="","",MATCH(E1355,'Ref table week No.'!$B:$B,-1)),"")</f>
        <v/>
      </c>
    </row>
    <row r="1356" spans="2:9" x14ac:dyDescent="0.35">
      <c r="B1356" s="16"/>
      <c r="D1356" s="13" t="s">
        <v>82</v>
      </c>
      <c r="I1356" s="18" t="str">
        <f>IFERROR(IF($E1356="","",MATCH(E1356,'Ref table week No.'!$B:$B,-1)),"")</f>
        <v/>
      </c>
    </row>
    <row r="1357" spans="2:9" x14ac:dyDescent="0.35">
      <c r="B1357" s="16"/>
      <c r="D1357" s="13" t="s">
        <v>82</v>
      </c>
      <c r="I1357" s="18" t="str">
        <f>IFERROR(IF($E1357="","",MATCH(E1357,'Ref table week No.'!$B:$B,-1)),"")</f>
        <v/>
      </c>
    </row>
    <row r="1358" spans="2:9" x14ac:dyDescent="0.35">
      <c r="B1358" s="16"/>
      <c r="D1358" s="13" t="s">
        <v>82</v>
      </c>
      <c r="I1358" s="18" t="str">
        <f>IFERROR(IF($E1358="","",MATCH(E1358,'Ref table week No.'!$B:$B,-1)),"")</f>
        <v/>
      </c>
    </row>
    <row r="1359" spans="2:9" x14ac:dyDescent="0.35">
      <c r="B1359" s="16"/>
      <c r="D1359" s="13" t="s">
        <v>82</v>
      </c>
      <c r="I1359" s="18" t="str">
        <f>IFERROR(IF($E1359="","",MATCH(E1359,'Ref table week No.'!$B:$B,-1)),"")</f>
        <v/>
      </c>
    </row>
    <row r="1360" spans="2:9" x14ac:dyDescent="0.35">
      <c r="B1360" s="16"/>
      <c r="D1360" s="13" t="s">
        <v>82</v>
      </c>
      <c r="I1360" s="18" t="str">
        <f>IFERROR(IF($E1360="","",MATCH(E1360,'Ref table week No.'!$B:$B,-1)),"")</f>
        <v/>
      </c>
    </row>
    <row r="1361" spans="2:9" x14ac:dyDescent="0.35">
      <c r="B1361" s="16"/>
      <c r="D1361" s="13" t="s">
        <v>82</v>
      </c>
      <c r="I1361" s="18" t="str">
        <f>IFERROR(IF($E1361="","",MATCH(E1361,'Ref table week No.'!$B:$B,-1)),"")</f>
        <v/>
      </c>
    </row>
    <row r="1362" spans="2:9" x14ac:dyDescent="0.35">
      <c r="B1362" s="16"/>
      <c r="D1362" s="13" t="s">
        <v>82</v>
      </c>
      <c r="I1362" s="18" t="str">
        <f>IFERROR(IF($E1362="","",MATCH(E1362,'Ref table week No.'!$B:$B,-1)),"")</f>
        <v/>
      </c>
    </row>
    <row r="1363" spans="2:9" x14ac:dyDescent="0.35">
      <c r="B1363" s="16"/>
      <c r="D1363" s="13" t="s">
        <v>82</v>
      </c>
      <c r="I1363" s="18" t="str">
        <f>IFERROR(IF($E1363="","",MATCH(E1363,'Ref table week No.'!$B:$B,-1)),"")</f>
        <v/>
      </c>
    </row>
    <row r="1364" spans="2:9" x14ac:dyDescent="0.35">
      <c r="B1364" s="16"/>
      <c r="D1364" s="13" t="s">
        <v>82</v>
      </c>
      <c r="I1364" s="18" t="str">
        <f>IFERROR(IF($E1364="","",MATCH(E1364,'Ref table week No.'!$B:$B,-1)),"")</f>
        <v/>
      </c>
    </row>
    <row r="1365" spans="2:9" x14ac:dyDescent="0.35">
      <c r="B1365" s="16"/>
      <c r="D1365" s="13" t="s">
        <v>82</v>
      </c>
      <c r="I1365" s="18" t="str">
        <f>IFERROR(IF($E1365="","",MATCH(E1365,'Ref table week No.'!$B:$B,-1)),"")</f>
        <v/>
      </c>
    </row>
    <row r="1366" spans="2:9" x14ac:dyDescent="0.35">
      <c r="B1366" s="16"/>
      <c r="D1366" s="13" t="s">
        <v>82</v>
      </c>
      <c r="I1366" s="18" t="str">
        <f>IFERROR(IF($E1366="","",MATCH(E1366,'Ref table week No.'!$B:$B,-1)),"")</f>
        <v/>
      </c>
    </row>
    <row r="1367" spans="2:9" x14ac:dyDescent="0.35">
      <c r="B1367" s="16"/>
      <c r="D1367" s="13" t="s">
        <v>82</v>
      </c>
      <c r="I1367" s="18" t="str">
        <f>IFERROR(IF($E1367="","",MATCH(E1367,'Ref table week No.'!$B:$B,-1)),"")</f>
        <v/>
      </c>
    </row>
    <row r="1368" spans="2:9" x14ac:dyDescent="0.35">
      <c r="B1368" s="16"/>
      <c r="D1368" s="13" t="s">
        <v>82</v>
      </c>
      <c r="I1368" s="18" t="str">
        <f>IFERROR(IF($E1368="","",MATCH(E1368,'Ref table week No.'!$B:$B,-1)),"")</f>
        <v/>
      </c>
    </row>
    <row r="1369" spans="2:9" x14ac:dyDescent="0.35">
      <c r="B1369" s="16"/>
      <c r="D1369" s="13" t="s">
        <v>82</v>
      </c>
      <c r="I1369" s="18" t="str">
        <f>IFERROR(IF($E1369="","",MATCH(E1369,'Ref table week No.'!$B:$B,-1)),"")</f>
        <v/>
      </c>
    </row>
    <row r="1370" spans="2:9" x14ac:dyDescent="0.35">
      <c r="B1370" s="16"/>
      <c r="D1370" s="13" t="s">
        <v>82</v>
      </c>
      <c r="I1370" s="18" t="str">
        <f>IFERROR(IF($E1370="","",MATCH(E1370,'Ref table week No.'!$B:$B,-1)),"")</f>
        <v/>
      </c>
    </row>
    <row r="1371" spans="2:9" x14ac:dyDescent="0.35">
      <c r="B1371" s="16"/>
      <c r="D1371" s="13" t="s">
        <v>82</v>
      </c>
      <c r="I1371" s="18" t="str">
        <f>IFERROR(IF($E1371="","",MATCH(E1371,'Ref table week No.'!$B:$B,-1)),"")</f>
        <v/>
      </c>
    </row>
    <row r="1372" spans="2:9" x14ac:dyDescent="0.35">
      <c r="B1372" s="16"/>
      <c r="D1372" s="13" t="s">
        <v>82</v>
      </c>
      <c r="I1372" s="18" t="str">
        <f>IFERROR(IF($E1372="","",MATCH(E1372,'Ref table week No.'!$B:$B,-1)),"")</f>
        <v/>
      </c>
    </row>
    <row r="1373" spans="2:9" x14ac:dyDescent="0.35">
      <c r="B1373" s="16"/>
      <c r="D1373" s="13" t="s">
        <v>82</v>
      </c>
      <c r="I1373" s="18" t="str">
        <f>IFERROR(IF($E1373="","",MATCH(E1373,'Ref table week No.'!$B:$B,-1)),"")</f>
        <v/>
      </c>
    </row>
    <row r="1374" spans="2:9" x14ac:dyDescent="0.35">
      <c r="B1374" s="16"/>
      <c r="D1374" s="13" t="s">
        <v>82</v>
      </c>
      <c r="I1374" s="18" t="str">
        <f>IFERROR(IF($E1374="","",MATCH(E1374,'Ref table week No.'!$B:$B,-1)),"")</f>
        <v/>
      </c>
    </row>
    <row r="1375" spans="2:9" x14ac:dyDescent="0.35">
      <c r="B1375" s="16"/>
      <c r="D1375" s="13" t="s">
        <v>82</v>
      </c>
      <c r="I1375" s="18" t="str">
        <f>IFERROR(IF($E1375="","",MATCH(E1375,'Ref table week No.'!$B:$B,-1)),"")</f>
        <v/>
      </c>
    </row>
    <row r="1376" spans="2:9" x14ac:dyDescent="0.35">
      <c r="B1376" s="16"/>
      <c r="D1376" s="13" t="s">
        <v>82</v>
      </c>
      <c r="I1376" s="18" t="str">
        <f>IFERROR(IF($E1376="","",MATCH(E1376,'Ref table week No.'!$B:$B,-1)),"")</f>
        <v/>
      </c>
    </row>
    <row r="1377" spans="2:9" x14ac:dyDescent="0.35">
      <c r="B1377" s="16"/>
      <c r="D1377" s="13" t="s">
        <v>82</v>
      </c>
      <c r="I1377" s="18" t="str">
        <f>IFERROR(IF($E1377="","",MATCH(E1377,'Ref table week No.'!$B:$B,-1)),"")</f>
        <v/>
      </c>
    </row>
    <row r="1378" spans="2:9" x14ac:dyDescent="0.35">
      <c r="B1378" s="16"/>
      <c r="D1378" s="13" t="s">
        <v>82</v>
      </c>
      <c r="I1378" s="18" t="str">
        <f>IFERROR(IF($E1378="","",MATCH(E1378,'Ref table week No.'!$B:$B,-1)),"")</f>
        <v/>
      </c>
    </row>
    <row r="1379" spans="2:9" x14ac:dyDescent="0.35">
      <c r="B1379" s="16"/>
      <c r="D1379" s="13" t="s">
        <v>82</v>
      </c>
      <c r="I1379" s="18" t="str">
        <f>IFERROR(IF($E1379="","",MATCH(E1379,'Ref table week No.'!$B:$B,-1)),"")</f>
        <v/>
      </c>
    </row>
    <row r="1380" spans="2:9" x14ac:dyDescent="0.35">
      <c r="B1380" s="16"/>
      <c r="D1380" s="13" t="s">
        <v>82</v>
      </c>
      <c r="I1380" s="18" t="str">
        <f>IFERROR(IF($E1380="","",MATCH(E1380,'Ref table week No.'!$B:$B,-1)),"")</f>
        <v/>
      </c>
    </row>
    <row r="1381" spans="2:9" x14ac:dyDescent="0.35">
      <c r="B1381" s="16"/>
      <c r="D1381" s="13" t="s">
        <v>82</v>
      </c>
      <c r="I1381" s="18" t="str">
        <f>IFERROR(IF($E1381="","",MATCH(E1381,'Ref table week No.'!$B:$B,-1)),"")</f>
        <v/>
      </c>
    </row>
    <row r="1382" spans="2:9" x14ac:dyDescent="0.35">
      <c r="B1382" s="16"/>
      <c r="D1382" s="13" t="s">
        <v>82</v>
      </c>
      <c r="I1382" s="18" t="str">
        <f>IFERROR(IF($E1382="","",MATCH(E1382,'Ref table week No.'!$B:$B,-1)),"")</f>
        <v/>
      </c>
    </row>
    <row r="1383" spans="2:9" x14ac:dyDescent="0.35">
      <c r="B1383" s="16"/>
      <c r="D1383" s="13" t="s">
        <v>82</v>
      </c>
      <c r="I1383" s="18" t="str">
        <f>IFERROR(IF($E1383="","",MATCH(E1383,'Ref table week No.'!$B:$B,-1)),"")</f>
        <v/>
      </c>
    </row>
    <row r="1384" spans="2:9" x14ac:dyDescent="0.35">
      <c r="B1384" s="16"/>
      <c r="D1384" s="13" t="s">
        <v>82</v>
      </c>
      <c r="I1384" s="18" t="str">
        <f>IFERROR(IF($E1384="","",MATCH(E1384,'Ref table week No.'!$B:$B,-1)),"")</f>
        <v/>
      </c>
    </row>
    <row r="1385" spans="2:9" x14ac:dyDescent="0.35">
      <c r="B1385" s="16"/>
      <c r="D1385" s="13" t="s">
        <v>82</v>
      </c>
      <c r="I1385" s="18" t="str">
        <f>IFERROR(IF($E1385="","",MATCH(E1385,'Ref table week No.'!$B:$B,-1)),"")</f>
        <v/>
      </c>
    </row>
    <row r="1386" spans="2:9" x14ac:dyDescent="0.35">
      <c r="B1386" s="16"/>
      <c r="D1386" s="13" t="s">
        <v>82</v>
      </c>
      <c r="I1386" s="18" t="str">
        <f>IFERROR(IF($E1386="","",MATCH(E1386,'Ref table week No.'!$B:$B,-1)),"")</f>
        <v/>
      </c>
    </row>
    <row r="1387" spans="2:9" x14ac:dyDescent="0.35">
      <c r="B1387" s="16"/>
      <c r="D1387" s="13" t="s">
        <v>82</v>
      </c>
      <c r="I1387" s="18" t="str">
        <f>IFERROR(IF($E1387="","",MATCH(E1387,'Ref table week No.'!$B:$B,-1)),"")</f>
        <v/>
      </c>
    </row>
    <row r="1388" spans="2:9" x14ac:dyDescent="0.35">
      <c r="B1388" s="16"/>
      <c r="D1388" s="13" t="s">
        <v>82</v>
      </c>
      <c r="I1388" s="18" t="str">
        <f>IFERROR(IF($E1388="","",MATCH(E1388,'Ref table week No.'!$B:$B,-1)),"")</f>
        <v/>
      </c>
    </row>
    <row r="1389" spans="2:9" x14ac:dyDescent="0.35">
      <c r="B1389" s="16"/>
      <c r="D1389" s="13" t="s">
        <v>82</v>
      </c>
      <c r="I1389" s="18" t="str">
        <f>IFERROR(IF($E1389="","",MATCH(E1389,'Ref table week No.'!$B:$B,-1)),"")</f>
        <v/>
      </c>
    </row>
    <row r="1390" spans="2:9" x14ac:dyDescent="0.35">
      <c r="B1390" s="16"/>
      <c r="D1390" s="13" t="s">
        <v>82</v>
      </c>
      <c r="I1390" s="18" t="str">
        <f>IFERROR(IF($E1390="","",MATCH(E1390,'Ref table week No.'!$B:$B,-1)),"")</f>
        <v/>
      </c>
    </row>
    <row r="1391" spans="2:9" x14ac:dyDescent="0.35">
      <c r="B1391" s="16"/>
      <c r="D1391" s="13" t="s">
        <v>82</v>
      </c>
      <c r="I1391" s="18" t="str">
        <f>IFERROR(IF($E1391="","",MATCH(E1391,'Ref table week No.'!$B:$B,-1)),"")</f>
        <v/>
      </c>
    </row>
    <row r="1392" spans="2:9" x14ac:dyDescent="0.35">
      <c r="B1392" s="16"/>
      <c r="D1392" s="13" t="s">
        <v>82</v>
      </c>
      <c r="I1392" s="18" t="str">
        <f>IFERROR(IF($E1392="","",MATCH(E1392,'Ref table week No.'!$B:$B,-1)),"")</f>
        <v/>
      </c>
    </row>
    <row r="1393" spans="2:9" x14ac:dyDescent="0.35">
      <c r="B1393" s="16"/>
      <c r="D1393" s="13" t="s">
        <v>82</v>
      </c>
      <c r="I1393" s="18" t="str">
        <f>IFERROR(IF($E1393="","",MATCH(E1393,'Ref table week No.'!$B:$B,-1)),"")</f>
        <v/>
      </c>
    </row>
    <row r="1394" spans="2:9" x14ac:dyDescent="0.35">
      <c r="B1394" s="16"/>
      <c r="D1394" s="13" t="s">
        <v>82</v>
      </c>
      <c r="I1394" s="18" t="str">
        <f>IFERROR(IF($E1394="","",MATCH(E1394,'Ref table week No.'!$B:$B,-1)),"")</f>
        <v/>
      </c>
    </row>
    <row r="1395" spans="2:9" x14ac:dyDescent="0.35">
      <c r="B1395" s="16"/>
      <c r="D1395" s="13" t="s">
        <v>82</v>
      </c>
      <c r="I1395" s="18" t="str">
        <f>IFERROR(IF($E1395="","",MATCH(E1395,'Ref table week No.'!$B:$B,-1)),"")</f>
        <v/>
      </c>
    </row>
    <row r="1396" spans="2:9" x14ac:dyDescent="0.35">
      <c r="B1396" s="16"/>
      <c r="D1396" s="13" t="s">
        <v>82</v>
      </c>
      <c r="I1396" s="18" t="str">
        <f>IFERROR(IF($E1396="","",MATCH(E1396,'Ref table week No.'!$B:$B,-1)),"")</f>
        <v/>
      </c>
    </row>
    <row r="1397" spans="2:9" x14ac:dyDescent="0.35">
      <c r="B1397" s="16"/>
      <c r="D1397" s="13" t="s">
        <v>82</v>
      </c>
      <c r="I1397" s="18" t="str">
        <f>IFERROR(IF($E1397="","",MATCH(E1397,'Ref table week No.'!$B:$B,-1)),"")</f>
        <v/>
      </c>
    </row>
    <row r="1398" spans="2:9" x14ac:dyDescent="0.35">
      <c r="B1398" s="16"/>
      <c r="D1398" s="13" t="s">
        <v>82</v>
      </c>
      <c r="I1398" s="18" t="str">
        <f>IFERROR(IF($E1398="","",MATCH(E1398,'Ref table week No.'!$B:$B,-1)),"")</f>
        <v/>
      </c>
    </row>
    <row r="1399" spans="2:9" x14ac:dyDescent="0.35">
      <c r="B1399" s="16"/>
      <c r="D1399" s="13" t="s">
        <v>82</v>
      </c>
      <c r="I1399" s="18" t="str">
        <f>IFERROR(IF($E1399="","",MATCH(E1399,'Ref table week No.'!$B:$B,-1)),"")</f>
        <v/>
      </c>
    </row>
    <row r="1400" spans="2:9" x14ac:dyDescent="0.35">
      <c r="B1400" s="16"/>
      <c r="D1400" s="13" t="s">
        <v>82</v>
      </c>
      <c r="I1400" s="18" t="str">
        <f>IFERROR(IF($E1400="","",MATCH(E1400,'Ref table week No.'!$B:$B,-1)),"")</f>
        <v/>
      </c>
    </row>
    <row r="1401" spans="2:9" x14ac:dyDescent="0.35">
      <c r="B1401" s="16"/>
      <c r="D1401" s="13" t="s">
        <v>82</v>
      </c>
      <c r="I1401" s="18" t="str">
        <f>IFERROR(IF($E1401="","",MATCH(E1401,'Ref table week No.'!$B:$B,-1)),"")</f>
        <v/>
      </c>
    </row>
    <row r="1402" spans="2:9" x14ac:dyDescent="0.35">
      <c r="B1402" s="16"/>
      <c r="D1402" s="13" t="s">
        <v>82</v>
      </c>
      <c r="I1402" s="18" t="str">
        <f>IFERROR(IF($E1402="","",MATCH(E1402,'Ref table week No.'!$B:$B,-1)),"")</f>
        <v/>
      </c>
    </row>
    <row r="1403" spans="2:9" x14ac:dyDescent="0.35">
      <c r="B1403" s="16"/>
      <c r="D1403" s="13" t="s">
        <v>82</v>
      </c>
      <c r="I1403" s="18" t="str">
        <f>IFERROR(IF($E1403="","",MATCH(E1403,'Ref table week No.'!$B:$B,-1)),"")</f>
        <v/>
      </c>
    </row>
    <row r="1404" spans="2:9" x14ac:dyDescent="0.35">
      <c r="B1404" s="16"/>
      <c r="D1404" s="13" t="s">
        <v>82</v>
      </c>
      <c r="I1404" s="18" t="str">
        <f>IFERROR(IF($E1404="","",MATCH(E1404,'Ref table week No.'!$B:$B,-1)),"")</f>
        <v/>
      </c>
    </row>
    <row r="1405" spans="2:9" x14ac:dyDescent="0.35">
      <c r="B1405" s="16"/>
      <c r="D1405" s="13" t="s">
        <v>82</v>
      </c>
      <c r="I1405" s="18" t="str">
        <f>IFERROR(IF($E1405="","",MATCH(E1405,'Ref table week No.'!$B:$B,-1)),"")</f>
        <v/>
      </c>
    </row>
    <row r="1406" spans="2:9" x14ac:dyDescent="0.35">
      <c r="B1406" s="16"/>
      <c r="D1406" s="13" t="s">
        <v>82</v>
      </c>
      <c r="I1406" s="18" t="str">
        <f>IFERROR(IF($E1406="","",MATCH(E1406,'Ref table week No.'!$B:$B,-1)),"")</f>
        <v/>
      </c>
    </row>
    <row r="1407" spans="2:9" x14ac:dyDescent="0.35">
      <c r="B1407" s="16"/>
      <c r="D1407" s="13" t="s">
        <v>82</v>
      </c>
      <c r="I1407" s="18" t="str">
        <f>IFERROR(IF($E1407="","",MATCH(E1407,'Ref table week No.'!$B:$B,-1)),"")</f>
        <v/>
      </c>
    </row>
    <row r="1408" spans="2:9" x14ac:dyDescent="0.35">
      <c r="B1408" s="16"/>
      <c r="D1408" s="13" t="s">
        <v>82</v>
      </c>
      <c r="I1408" s="18" t="str">
        <f>IFERROR(IF($E1408="","",MATCH(E1408,'Ref table week No.'!$B:$B,-1)),"")</f>
        <v/>
      </c>
    </row>
    <row r="1409" spans="2:9" x14ac:dyDescent="0.35">
      <c r="B1409" s="16"/>
      <c r="D1409" s="13" t="s">
        <v>82</v>
      </c>
      <c r="I1409" s="18" t="str">
        <f>IFERROR(IF($E1409="","",MATCH(E1409,'Ref table week No.'!$B:$B,-1)),"")</f>
        <v/>
      </c>
    </row>
    <row r="1410" spans="2:9" x14ac:dyDescent="0.35">
      <c r="B1410" s="16"/>
      <c r="D1410" s="13" t="s">
        <v>82</v>
      </c>
      <c r="I1410" s="18" t="str">
        <f>IFERROR(IF($E1410="","",MATCH(E1410,'Ref table week No.'!$B:$B,-1)),"")</f>
        <v/>
      </c>
    </row>
    <row r="1411" spans="2:9" x14ac:dyDescent="0.35">
      <c r="B1411" s="16"/>
      <c r="D1411" s="13" t="s">
        <v>82</v>
      </c>
      <c r="I1411" s="18" t="str">
        <f>IFERROR(IF($E1411="","",MATCH(E1411,'Ref table week No.'!$B:$B,-1)),"")</f>
        <v/>
      </c>
    </row>
    <row r="1412" spans="2:9" x14ac:dyDescent="0.35">
      <c r="B1412" s="16"/>
      <c r="D1412" s="13" t="s">
        <v>82</v>
      </c>
      <c r="I1412" s="18" t="str">
        <f>IFERROR(IF($E1412="","",MATCH(E1412,'Ref table week No.'!$B:$B,-1)),"")</f>
        <v/>
      </c>
    </row>
    <row r="1413" spans="2:9" x14ac:dyDescent="0.35">
      <c r="B1413" s="16"/>
      <c r="D1413" s="13" t="s">
        <v>82</v>
      </c>
      <c r="I1413" s="18" t="str">
        <f>IFERROR(IF($E1413="","",MATCH(E1413,'Ref table week No.'!$B:$B,-1)),"")</f>
        <v/>
      </c>
    </row>
    <row r="1414" spans="2:9" x14ac:dyDescent="0.35">
      <c r="B1414" s="16"/>
      <c r="D1414" s="13" t="s">
        <v>82</v>
      </c>
      <c r="I1414" s="18" t="str">
        <f>IFERROR(IF($E1414="","",MATCH(E1414,'Ref table week No.'!$B:$B,-1)),"")</f>
        <v/>
      </c>
    </row>
    <row r="1415" spans="2:9" x14ac:dyDescent="0.35">
      <c r="B1415" s="16"/>
      <c r="D1415" s="13" t="s">
        <v>82</v>
      </c>
      <c r="I1415" s="18" t="str">
        <f>IFERROR(IF($E1415="","",MATCH(E1415,'Ref table week No.'!$B:$B,-1)),"")</f>
        <v/>
      </c>
    </row>
    <row r="1416" spans="2:9" x14ac:dyDescent="0.35">
      <c r="B1416" s="16"/>
      <c r="D1416" s="13" t="s">
        <v>82</v>
      </c>
      <c r="I1416" s="18" t="str">
        <f>IFERROR(IF($E1416="","",MATCH(E1416,'Ref table week No.'!$B:$B,-1)),"")</f>
        <v/>
      </c>
    </row>
    <row r="1417" spans="2:9" x14ac:dyDescent="0.35">
      <c r="B1417" s="16"/>
      <c r="D1417" s="13" t="s">
        <v>82</v>
      </c>
      <c r="I1417" s="18" t="str">
        <f>IFERROR(IF($E1417="","",MATCH(E1417,'Ref table week No.'!$B:$B,-1)),"")</f>
        <v/>
      </c>
    </row>
    <row r="1418" spans="2:9" x14ac:dyDescent="0.35">
      <c r="B1418" s="16"/>
      <c r="D1418" s="13" t="s">
        <v>82</v>
      </c>
      <c r="I1418" s="18" t="str">
        <f>IFERROR(IF($E1418="","",MATCH(E1418,'Ref table week No.'!$B:$B,-1)),"")</f>
        <v/>
      </c>
    </row>
    <row r="1419" spans="2:9" x14ac:dyDescent="0.35">
      <c r="B1419" s="16"/>
      <c r="D1419" s="13" t="s">
        <v>82</v>
      </c>
      <c r="I1419" s="18" t="str">
        <f>IFERROR(IF($E1419="","",MATCH(E1419,'Ref table week No.'!$B:$B,-1)),"")</f>
        <v/>
      </c>
    </row>
    <row r="1420" spans="2:9" x14ac:dyDescent="0.35">
      <c r="B1420" s="16"/>
      <c r="D1420" s="13" t="s">
        <v>82</v>
      </c>
      <c r="I1420" s="18" t="str">
        <f>IFERROR(IF($E1420="","",MATCH(E1420,'Ref table week No.'!$B:$B,-1)),"")</f>
        <v/>
      </c>
    </row>
    <row r="1421" spans="2:9" x14ac:dyDescent="0.35">
      <c r="B1421" s="16"/>
      <c r="D1421" s="13" t="s">
        <v>82</v>
      </c>
      <c r="I1421" s="18" t="str">
        <f>IFERROR(IF($E1421="","",MATCH(E1421,'Ref table week No.'!$B:$B,-1)),"")</f>
        <v/>
      </c>
    </row>
    <row r="1422" spans="2:9" x14ac:dyDescent="0.35">
      <c r="B1422" s="16"/>
      <c r="D1422" s="13" t="s">
        <v>82</v>
      </c>
      <c r="I1422" s="18" t="str">
        <f>IFERROR(IF($E1422="","",MATCH(E1422,'Ref table week No.'!$B:$B,-1)),"")</f>
        <v/>
      </c>
    </row>
    <row r="1423" spans="2:9" x14ac:dyDescent="0.35">
      <c r="B1423" s="16"/>
      <c r="D1423" s="13" t="s">
        <v>82</v>
      </c>
      <c r="I1423" s="18" t="str">
        <f>IFERROR(IF($E1423="","",MATCH(E1423,'Ref table week No.'!$B:$B,-1)),"")</f>
        <v/>
      </c>
    </row>
    <row r="1424" spans="2:9" x14ac:dyDescent="0.35">
      <c r="B1424" s="16"/>
      <c r="D1424" s="13" t="s">
        <v>82</v>
      </c>
      <c r="I1424" s="18" t="str">
        <f>IFERROR(IF($E1424="","",MATCH(E1424,'Ref table week No.'!$B:$B,-1)),"")</f>
        <v/>
      </c>
    </row>
    <row r="1425" spans="2:9" x14ac:dyDescent="0.35">
      <c r="B1425" s="16"/>
      <c r="D1425" s="13" t="s">
        <v>82</v>
      </c>
      <c r="I1425" s="18" t="str">
        <f>IFERROR(IF($E1425="","",MATCH(E1425,'Ref table week No.'!$B:$B,-1)),"")</f>
        <v/>
      </c>
    </row>
    <row r="1426" spans="2:9" x14ac:dyDescent="0.35">
      <c r="B1426" s="16"/>
      <c r="D1426" s="13" t="s">
        <v>82</v>
      </c>
      <c r="I1426" s="18" t="str">
        <f>IFERROR(IF($E1426="","",MATCH(E1426,'Ref table week No.'!$B:$B,-1)),"")</f>
        <v/>
      </c>
    </row>
    <row r="1427" spans="2:9" x14ac:dyDescent="0.35">
      <c r="B1427" s="16"/>
      <c r="D1427" s="13" t="s">
        <v>82</v>
      </c>
      <c r="I1427" s="18" t="str">
        <f>IFERROR(IF($E1427="","",MATCH(E1427,'Ref table week No.'!$B:$B,-1)),"")</f>
        <v/>
      </c>
    </row>
    <row r="1428" spans="2:9" x14ac:dyDescent="0.35">
      <c r="B1428" s="16"/>
      <c r="D1428" s="13" t="s">
        <v>82</v>
      </c>
      <c r="I1428" s="18" t="str">
        <f>IFERROR(IF($E1428="","",MATCH(E1428,'Ref table week No.'!$B:$B,-1)),"")</f>
        <v/>
      </c>
    </row>
    <row r="1429" spans="2:9" x14ac:dyDescent="0.35">
      <c r="B1429" s="16"/>
      <c r="D1429" s="13" t="s">
        <v>82</v>
      </c>
      <c r="I1429" s="18" t="str">
        <f>IFERROR(IF($E1429="","",MATCH(E1429,'Ref table week No.'!$B:$B,-1)),"")</f>
        <v/>
      </c>
    </row>
    <row r="1430" spans="2:9" x14ac:dyDescent="0.35">
      <c r="B1430" s="16"/>
      <c r="D1430" s="13" t="s">
        <v>82</v>
      </c>
      <c r="I1430" s="18" t="str">
        <f>IFERROR(IF($E1430="","",MATCH(E1430,'Ref table week No.'!$B:$B,-1)),"")</f>
        <v/>
      </c>
    </row>
    <row r="1431" spans="2:9" x14ac:dyDescent="0.35">
      <c r="B1431" s="16"/>
      <c r="D1431" s="13" t="s">
        <v>82</v>
      </c>
      <c r="I1431" s="18" t="str">
        <f>IFERROR(IF($E1431="","",MATCH(E1431,'Ref table week No.'!$B:$B,-1)),"")</f>
        <v/>
      </c>
    </row>
    <row r="1432" spans="2:9" x14ac:dyDescent="0.35">
      <c r="B1432" s="16"/>
      <c r="D1432" s="13" t="s">
        <v>82</v>
      </c>
      <c r="I1432" s="18" t="str">
        <f>IFERROR(IF($E1432="","",MATCH(E1432,'Ref table week No.'!$B:$B,-1)),"")</f>
        <v/>
      </c>
    </row>
    <row r="1433" spans="2:9" x14ac:dyDescent="0.35">
      <c r="B1433" s="16"/>
      <c r="D1433" s="13" t="s">
        <v>82</v>
      </c>
      <c r="I1433" s="18" t="str">
        <f>IFERROR(IF($E1433="","",MATCH(E1433,'Ref table week No.'!$B:$B,-1)),"")</f>
        <v/>
      </c>
    </row>
    <row r="1434" spans="2:9" x14ac:dyDescent="0.35">
      <c r="B1434" s="16"/>
      <c r="D1434" s="13" t="s">
        <v>82</v>
      </c>
      <c r="I1434" s="18" t="str">
        <f>IFERROR(IF($E1434="","",MATCH(E1434,'Ref table week No.'!$B:$B,-1)),"")</f>
        <v/>
      </c>
    </row>
    <row r="1435" spans="2:9" x14ac:dyDescent="0.35">
      <c r="B1435" s="16"/>
      <c r="D1435" s="13" t="s">
        <v>82</v>
      </c>
      <c r="I1435" s="18" t="str">
        <f>IFERROR(IF($E1435="","",MATCH(E1435,'Ref table week No.'!$B:$B,-1)),"")</f>
        <v/>
      </c>
    </row>
    <row r="1436" spans="2:9" x14ac:dyDescent="0.35">
      <c r="B1436" s="16"/>
      <c r="D1436" s="13" t="s">
        <v>82</v>
      </c>
      <c r="I1436" s="18" t="str">
        <f>IFERROR(IF($E1436="","",MATCH(E1436,'Ref table week No.'!$B:$B,-1)),"")</f>
        <v/>
      </c>
    </row>
    <row r="1437" spans="2:9" x14ac:dyDescent="0.35">
      <c r="B1437" s="16"/>
      <c r="D1437" s="13" t="s">
        <v>82</v>
      </c>
      <c r="I1437" s="18" t="str">
        <f>IFERROR(IF($E1437="","",MATCH(E1437,'Ref table week No.'!$B:$B,-1)),"")</f>
        <v/>
      </c>
    </row>
    <row r="1438" spans="2:9" x14ac:dyDescent="0.35">
      <c r="B1438" s="16"/>
      <c r="D1438" s="13" t="s">
        <v>82</v>
      </c>
      <c r="I1438" s="18" t="str">
        <f>IFERROR(IF($E1438="","",MATCH(E1438,'Ref table week No.'!$B:$B,-1)),"")</f>
        <v/>
      </c>
    </row>
    <row r="1439" spans="2:9" x14ac:dyDescent="0.35">
      <c r="B1439" s="16"/>
      <c r="D1439" s="13" t="s">
        <v>82</v>
      </c>
      <c r="I1439" s="18" t="str">
        <f>IFERROR(IF($E1439="","",MATCH(E1439,'Ref table week No.'!$B:$B,-1)),"")</f>
        <v/>
      </c>
    </row>
    <row r="1440" spans="2:9" x14ac:dyDescent="0.35">
      <c r="B1440" s="16"/>
      <c r="D1440" s="13" t="s">
        <v>82</v>
      </c>
      <c r="I1440" s="18" t="str">
        <f>IFERROR(IF($E1440="","",MATCH(E1440,'Ref table week No.'!$B:$B,-1)),"")</f>
        <v/>
      </c>
    </row>
    <row r="1441" spans="2:9" x14ac:dyDescent="0.35">
      <c r="B1441" s="16"/>
      <c r="D1441" s="13" t="s">
        <v>82</v>
      </c>
      <c r="I1441" s="18" t="str">
        <f>IFERROR(IF($E1441="","",MATCH(E1441,'Ref table week No.'!$B:$B,-1)),"")</f>
        <v/>
      </c>
    </row>
    <row r="1442" spans="2:9" x14ac:dyDescent="0.35">
      <c r="B1442" s="16"/>
      <c r="D1442" s="13" t="s">
        <v>82</v>
      </c>
      <c r="I1442" s="18" t="str">
        <f>IFERROR(IF($E1442="","",MATCH(E1442,'Ref table week No.'!$B:$B,-1)),"")</f>
        <v/>
      </c>
    </row>
    <row r="1443" spans="2:9" x14ac:dyDescent="0.35">
      <c r="B1443" s="16"/>
      <c r="D1443" s="13" t="s">
        <v>82</v>
      </c>
      <c r="I1443" s="18" t="str">
        <f>IFERROR(IF($E1443="","",MATCH(E1443,'Ref table week No.'!$B:$B,-1)),"")</f>
        <v/>
      </c>
    </row>
    <row r="1444" spans="2:9" x14ac:dyDescent="0.35">
      <c r="B1444" s="16"/>
      <c r="D1444" s="13" t="s">
        <v>82</v>
      </c>
      <c r="I1444" s="18" t="str">
        <f>IFERROR(IF($E1444="","",MATCH(E1444,'Ref table week No.'!$B:$B,-1)),"")</f>
        <v/>
      </c>
    </row>
    <row r="1445" spans="2:9" x14ac:dyDescent="0.35">
      <c r="B1445" s="16"/>
      <c r="D1445" s="13" t="s">
        <v>82</v>
      </c>
      <c r="I1445" s="18" t="str">
        <f>IFERROR(IF($E1445="","",MATCH(E1445,'Ref table week No.'!$B:$B,-1)),"")</f>
        <v/>
      </c>
    </row>
    <row r="1446" spans="2:9" x14ac:dyDescent="0.35">
      <c r="B1446" s="16"/>
      <c r="D1446" s="13" t="s">
        <v>82</v>
      </c>
      <c r="I1446" s="18" t="str">
        <f>IFERROR(IF($E1446="","",MATCH(E1446,'Ref table week No.'!$B:$B,-1)),"")</f>
        <v/>
      </c>
    </row>
    <row r="1447" spans="2:9" x14ac:dyDescent="0.35">
      <c r="B1447" s="16"/>
      <c r="D1447" s="13" t="s">
        <v>82</v>
      </c>
      <c r="I1447" s="18" t="str">
        <f>IFERROR(IF($E1447="","",MATCH(E1447,'Ref table week No.'!$B:$B,-1)),"")</f>
        <v/>
      </c>
    </row>
    <row r="1448" spans="2:9" x14ac:dyDescent="0.35">
      <c r="B1448" s="16"/>
      <c r="D1448" s="13" t="s">
        <v>82</v>
      </c>
      <c r="I1448" s="18" t="str">
        <f>IFERROR(IF($E1448="","",MATCH(E1448,'Ref table week No.'!$B:$B,-1)),"")</f>
        <v/>
      </c>
    </row>
    <row r="1449" spans="2:9" x14ac:dyDescent="0.35">
      <c r="B1449" s="16"/>
      <c r="D1449" s="13" t="s">
        <v>82</v>
      </c>
      <c r="I1449" s="18" t="str">
        <f>IFERROR(IF($E1449="","",MATCH(E1449,'Ref table week No.'!$B:$B,-1)),"")</f>
        <v/>
      </c>
    </row>
    <row r="1450" spans="2:9" x14ac:dyDescent="0.35">
      <c r="B1450" s="16"/>
      <c r="D1450" s="13" t="s">
        <v>82</v>
      </c>
      <c r="I1450" s="18" t="str">
        <f>IFERROR(IF($E1450="","",MATCH(E1450,'Ref table week No.'!$B:$B,-1)),"")</f>
        <v/>
      </c>
    </row>
    <row r="1451" spans="2:9" x14ac:dyDescent="0.35">
      <c r="B1451" s="16"/>
      <c r="D1451" s="13" t="s">
        <v>82</v>
      </c>
      <c r="I1451" s="18" t="str">
        <f>IFERROR(IF($E1451="","",MATCH(E1451,'Ref table week No.'!$B:$B,-1)),"")</f>
        <v/>
      </c>
    </row>
    <row r="1452" spans="2:9" x14ac:dyDescent="0.35">
      <c r="B1452" s="16"/>
      <c r="D1452" s="13" t="s">
        <v>82</v>
      </c>
      <c r="I1452" s="18" t="str">
        <f>IFERROR(IF($E1452="","",MATCH(E1452,'Ref table week No.'!$B:$B,-1)),"")</f>
        <v/>
      </c>
    </row>
    <row r="1453" spans="2:9" x14ac:dyDescent="0.35">
      <c r="B1453" s="16"/>
      <c r="D1453" s="13" t="s">
        <v>82</v>
      </c>
      <c r="I1453" s="18" t="str">
        <f>IFERROR(IF($E1453="","",MATCH(E1453,'Ref table week No.'!$B:$B,-1)),"")</f>
        <v/>
      </c>
    </row>
    <row r="1454" spans="2:9" x14ac:dyDescent="0.35">
      <c r="B1454" s="16"/>
      <c r="D1454" s="13" t="s">
        <v>82</v>
      </c>
      <c r="I1454" s="18" t="str">
        <f>IFERROR(IF($E1454="","",MATCH(E1454,'Ref table week No.'!$B:$B,-1)),"")</f>
        <v/>
      </c>
    </row>
    <row r="1455" spans="2:9" x14ac:dyDescent="0.35">
      <c r="B1455" s="16"/>
      <c r="D1455" s="13" t="s">
        <v>82</v>
      </c>
      <c r="I1455" s="18" t="str">
        <f>IFERROR(IF($E1455="","",MATCH(E1455,'Ref table week No.'!$B:$B,-1)),"")</f>
        <v/>
      </c>
    </row>
    <row r="1456" spans="2:9" x14ac:dyDescent="0.35">
      <c r="B1456" s="16"/>
      <c r="D1456" s="13" t="s">
        <v>82</v>
      </c>
      <c r="I1456" s="18" t="str">
        <f>IFERROR(IF($E1456="","",MATCH(E1456,'Ref table week No.'!$B:$B,-1)),"")</f>
        <v/>
      </c>
    </row>
    <row r="1457" spans="2:9" x14ac:dyDescent="0.35">
      <c r="B1457" s="16"/>
      <c r="D1457" s="13" t="s">
        <v>82</v>
      </c>
      <c r="I1457" s="18" t="str">
        <f>IFERROR(IF($E1457="","",MATCH(E1457,'Ref table week No.'!$B:$B,-1)),"")</f>
        <v/>
      </c>
    </row>
    <row r="1458" spans="2:9" x14ac:dyDescent="0.35">
      <c r="B1458" s="16"/>
      <c r="D1458" s="13" t="s">
        <v>82</v>
      </c>
      <c r="I1458" s="18" t="str">
        <f>IFERROR(IF($E1458="","",MATCH(E1458,'Ref table week No.'!$B:$B,-1)),"")</f>
        <v/>
      </c>
    </row>
    <row r="1459" spans="2:9" x14ac:dyDescent="0.35">
      <c r="B1459" s="16"/>
      <c r="D1459" s="13" t="s">
        <v>82</v>
      </c>
      <c r="I1459" s="18" t="str">
        <f>IFERROR(IF($E1459="","",MATCH(E1459,'Ref table week No.'!$B:$B,-1)),"")</f>
        <v/>
      </c>
    </row>
    <row r="1460" spans="2:9" x14ac:dyDescent="0.35">
      <c r="B1460" s="16"/>
      <c r="D1460" s="13" t="s">
        <v>82</v>
      </c>
      <c r="I1460" s="18" t="str">
        <f>IFERROR(IF($E1460="","",MATCH(E1460,'Ref table week No.'!$B:$B,-1)),"")</f>
        <v/>
      </c>
    </row>
    <row r="1461" spans="2:9" x14ac:dyDescent="0.35">
      <c r="B1461" s="16"/>
      <c r="D1461" s="13" t="s">
        <v>82</v>
      </c>
      <c r="I1461" s="18" t="str">
        <f>IFERROR(IF($E1461="","",MATCH(E1461,'Ref table week No.'!$B:$B,-1)),"")</f>
        <v/>
      </c>
    </row>
    <row r="1462" spans="2:9" x14ac:dyDescent="0.35">
      <c r="B1462" s="16"/>
      <c r="D1462" s="13" t="s">
        <v>82</v>
      </c>
      <c r="I1462" s="18" t="str">
        <f>IFERROR(IF($E1462="","",MATCH(E1462,'Ref table week No.'!$B:$B,-1)),"")</f>
        <v/>
      </c>
    </row>
    <row r="1463" spans="2:9" x14ac:dyDescent="0.35">
      <c r="B1463" s="16"/>
      <c r="D1463" s="13" t="s">
        <v>82</v>
      </c>
      <c r="I1463" s="18" t="str">
        <f>IFERROR(IF($E1463="","",MATCH(E1463,'Ref table week No.'!$B:$B,-1)),"")</f>
        <v/>
      </c>
    </row>
    <row r="1464" spans="2:9" x14ac:dyDescent="0.35">
      <c r="B1464" s="16"/>
      <c r="D1464" s="13" t="s">
        <v>82</v>
      </c>
      <c r="I1464" s="18" t="str">
        <f>IFERROR(IF($E1464="","",MATCH(E1464,'Ref table week No.'!$B:$B,-1)),"")</f>
        <v/>
      </c>
    </row>
    <row r="1465" spans="2:9" x14ac:dyDescent="0.35">
      <c r="B1465" s="16"/>
      <c r="D1465" s="13" t="s">
        <v>82</v>
      </c>
      <c r="I1465" s="18" t="str">
        <f>IFERROR(IF($E1465="","",MATCH(E1465,'Ref table week No.'!$B:$B,-1)),"")</f>
        <v/>
      </c>
    </row>
    <row r="1466" spans="2:9" x14ac:dyDescent="0.35">
      <c r="B1466" s="16"/>
      <c r="D1466" s="13" t="s">
        <v>82</v>
      </c>
      <c r="I1466" s="18" t="str">
        <f>IFERROR(IF($E1466="","",MATCH(E1466,'Ref table week No.'!$B:$B,-1)),"")</f>
        <v/>
      </c>
    </row>
    <row r="1467" spans="2:9" x14ac:dyDescent="0.35">
      <c r="B1467" s="16"/>
      <c r="D1467" s="13" t="s">
        <v>82</v>
      </c>
      <c r="I1467" s="18" t="str">
        <f>IFERROR(IF($E1467="","",MATCH(E1467,'Ref table week No.'!$B:$B,-1)),"")</f>
        <v/>
      </c>
    </row>
    <row r="1468" spans="2:9" x14ac:dyDescent="0.35">
      <c r="B1468" s="16"/>
      <c r="D1468" s="13" t="s">
        <v>82</v>
      </c>
      <c r="I1468" s="18" t="str">
        <f>IFERROR(IF($E1468="","",MATCH(E1468,'Ref table week No.'!$B:$B,-1)),"")</f>
        <v/>
      </c>
    </row>
    <row r="1469" spans="2:9" x14ac:dyDescent="0.35">
      <c r="B1469" s="16"/>
      <c r="D1469" s="13" t="s">
        <v>82</v>
      </c>
      <c r="I1469" s="18" t="str">
        <f>IFERROR(IF($E1469="","",MATCH(E1469,'Ref table week No.'!$B:$B,-1)),"")</f>
        <v/>
      </c>
    </row>
    <row r="1470" spans="2:9" x14ac:dyDescent="0.35">
      <c r="B1470" s="16"/>
      <c r="D1470" s="13" t="s">
        <v>82</v>
      </c>
      <c r="I1470" s="18" t="str">
        <f>IFERROR(IF($E1470="","",MATCH(E1470,'Ref table week No.'!$B:$B,-1)),"")</f>
        <v/>
      </c>
    </row>
    <row r="1471" spans="2:9" x14ac:dyDescent="0.35">
      <c r="B1471" s="16"/>
      <c r="D1471" s="13" t="s">
        <v>82</v>
      </c>
      <c r="I1471" s="18" t="str">
        <f>IFERROR(IF($E1471="","",MATCH(E1471,'Ref table week No.'!$B:$B,-1)),"")</f>
        <v/>
      </c>
    </row>
    <row r="1472" spans="2:9" x14ac:dyDescent="0.35">
      <c r="B1472" s="16"/>
      <c r="D1472" s="13" t="s">
        <v>82</v>
      </c>
      <c r="I1472" s="18" t="str">
        <f>IFERROR(IF($E1472="","",MATCH(E1472,'Ref table week No.'!$B:$B,-1)),"")</f>
        <v/>
      </c>
    </row>
    <row r="1473" spans="2:9" x14ac:dyDescent="0.35">
      <c r="B1473" s="16"/>
      <c r="D1473" s="13" t="s">
        <v>82</v>
      </c>
      <c r="I1473" s="18" t="str">
        <f>IFERROR(IF($E1473="","",MATCH(E1473,'Ref table week No.'!$B:$B,-1)),"")</f>
        <v/>
      </c>
    </row>
    <row r="1474" spans="2:9" x14ac:dyDescent="0.35">
      <c r="B1474" s="16"/>
      <c r="D1474" s="13" t="s">
        <v>82</v>
      </c>
      <c r="I1474" s="18" t="str">
        <f>IFERROR(IF($E1474="","",MATCH(E1474,'Ref table week No.'!$B:$B,-1)),"")</f>
        <v/>
      </c>
    </row>
    <row r="1475" spans="2:9" x14ac:dyDescent="0.35">
      <c r="B1475" s="16"/>
      <c r="D1475" s="13" t="s">
        <v>82</v>
      </c>
      <c r="I1475" s="18" t="str">
        <f>IFERROR(IF($E1475="","",MATCH(E1475,'Ref table week No.'!$B:$B,-1)),"")</f>
        <v/>
      </c>
    </row>
    <row r="1476" spans="2:9" x14ac:dyDescent="0.35">
      <c r="B1476" s="16"/>
      <c r="D1476" s="13" t="s">
        <v>82</v>
      </c>
      <c r="I1476" s="18" t="str">
        <f>IFERROR(IF($E1476="","",MATCH(E1476,'Ref table week No.'!$B:$B,-1)),"")</f>
        <v/>
      </c>
    </row>
    <row r="1477" spans="2:9" x14ac:dyDescent="0.35">
      <c r="B1477" s="16"/>
      <c r="D1477" s="13" t="s">
        <v>82</v>
      </c>
      <c r="I1477" s="18" t="str">
        <f>IFERROR(IF($E1477="","",MATCH(E1477,'Ref table week No.'!$B:$B,-1)),"")</f>
        <v/>
      </c>
    </row>
    <row r="1478" spans="2:9" x14ac:dyDescent="0.35">
      <c r="B1478" s="16"/>
      <c r="D1478" s="13" t="s">
        <v>82</v>
      </c>
      <c r="I1478" s="18" t="str">
        <f>IFERROR(IF($E1478="","",MATCH(E1478,'Ref table week No.'!$B:$B,-1)),"")</f>
        <v/>
      </c>
    </row>
    <row r="1479" spans="2:9" x14ac:dyDescent="0.35">
      <c r="B1479" s="16"/>
      <c r="D1479" s="13" t="s">
        <v>82</v>
      </c>
      <c r="I1479" s="18" t="str">
        <f>IFERROR(IF($E1479="","",MATCH(E1479,'Ref table week No.'!$B:$B,-1)),"")</f>
        <v/>
      </c>
    </row>
    <row r="1480" spans="2:9" x14ac:dyDescent="0.35">
      <c r="B1480" s="16"/>
      <c r="D1480" s="13" t="s">
        <v>82</v>
      </c>
      <c r="I1480" s="18" t="str">
        <f>IFERROR(IF($E1480="","",MATCH(E1480,'Ref table week No.'!$B:$B,-1)),"")</f>
        <v/>
      </c>
    </row>
    <row r="1481" spans="2:9" x14ac:dyDescent="0.35">
      <c r="B1481" s="16"/>
      <c r="D1481" s="13" t="s">
        <v>82</v>
      </c>
      <c r="I1481" s="18" t="str">
        <f>IFERROR(IF($E1481="","",MATCH(E1481,'Ref table week No.'!$B:$B,-1)),"")</f>
        <v/>
      </c>
    </row>
    <row r="1482" spans="2:9" x14ac:dyDescent="0.35">
      <c r="B1482" s="16"/>
      <c r="D1482" s="13" t="s">
        <v>82</v>
      </c>
      <c r="I1482" s="18" t="str">
        <f>IFERROR(IF($E1482="","",MATCH(E1482,'Ref table week No.'!$B:$B,-1)),"")</f>
        <v/>
      </c>
    </row>
    <row r="1483" spans="2:9" x14ac:dyDescent="0.35">
      <c r="B1483" s="16"/>
      <c r="D1483" s="13" t="s">
        <v>82</v>
      </c>
      <c r="I1483" s="18" t="str">
        <f>IFERROR(IF($E1483="","",MATCH(E1483,'Ref table week No.'!$B:$B,-1)),"")</f>
        <v/>
      </c>
    </row>
    <row r="1484" spans="2:9" x14ac:dyDescent="0.35">
      <c r="B1484" s="16"/>
      <c r="D1484" s="13" t="s">
        <v>82</v>
      </c>
      <c r="I1484" s="18" t="str">
        <f>IFERROR(IF($E1484="","",MATCH(E1484,'Ref table week No.'!$B:$B,-1)),"")</f>
        <v/>
      </c>
    </row>
    <row r="1485" spans="2:9" x14ac:dyDescent="0.35">
      <c r="B1485" s="16"/>
      <c r="D1485" s="13" t="s">
        <v>82</v>
      </c>
      <c r="I1485" s="18" t="str">
        <f>IFERROR(IF($E1485="","",MATCH(E1485,'Ref table week No.'!$B:$B,-1)),"")</f>
        <v/>
      </c>
    </row>
    <row r="1486" spans="2:9" x14ac:dyDescent="0.35">
      <c r="B1486" s="16"/>
      <c r="D1486" s="13" t="s">
        <v>82</v>
      </c>
      <c r="I1486" s="18" t="str">
        <f>IFERROR(IF($E1486="","",MATCH(E1486,'Ref table week No.'!$B:$B,-1)),"")</f>
        <v/>
      </c>
    </row>
    <row r="1487" spans="2:9" x14ac:dyDescent="0.35">
      <c r="B1487" s="16"/>
      <c r="D1487" s="13" t="s">
        <v>82</v>
      </c>
      <c r="I1487" s="18" t="str">
        <f>IFERROR(IF($E1487="","",MATCH(E1487,'Ref table week No.'!$B:$B,-1)),"")</f>
        <v/>
      </c>
    </row>
    <row r="1488" spans="2:9" x14ac:dyDescent="0.35">
      <c r="B1488" s="16"/>
      <c r="D1488" s="13" t="s">
        <v>82</v>
      </c>
      <c r="I1488" s="18" t="str">
        <f>IFERROR(IF($E1488="","",MATCH(E1488,'Ref table week No.'!$B:$B,-1)),"")</f>
        <v/>
      </c>
    </row>
    <row r="1489" spans="2:9" x14ac:dyDescent="0.35">
      <c r="B1489" s="16"/>
      <c r="D1489" s="13" t="s">
        <v>82</v>
      </c>
      <c r="I1489" s="18" t="str">
        <f>IFERROR(IF($E1489="","",MATCH(E1489,'Ref table week No.'!$B:$B,-1)),"")</f>
        <v/>
      </c>
    </row>
    <row r="1490" spans="2:9" x14ac:dyDescent="0.35">
      <c r="B1490" s="16"/>
      <c r="D1490" s="13" t="s">
        <v>82</v>
      </c>
      <c r="I1490" s="18" t="str">
        <f>IFERROR(IF($E1490="","",MATCH(E1490,'Ref table week No.'!$B:$B,-1)),"")</f>
        <v/>
      </c>
    </row>
    <row r="1491" spans="2:9" x14ac:dyDescent="0.35">
      <c r="B1491" s="16"/>
      <c r="D1491" s="13" t="s">
        <v>82</v>
      </c>
      <c r="I1491" s="18" t="str">
        <f>IFERROR(IF($E1491="","",MATCH(E1491,'Ref table week No.'!$B:$B,-1)),"")</f>
        <v/>
      </c>
    </row>
    <row r="1492" spans="2:9" x14ac:dyDescent="0.35">
      <c r="B1492" s="16"/>
      <c r="D1492" s="13" t="s">
        <v>82</v>
      </c>
      <c r="I1492" s="18" t="str">
        <f>IFERROR(IF($E1492="","",MATCH(E1492,'Ref table week No.'!$B:$B,-1)),"")</f>
        <v/>
      </c>
    </row>
    <row r="1493" spans="2:9" x14ac:dyDescent="0.35">
      <c r="B1493" s="16"/>
      <c r="D1493" s="13" t="s">
        <v>82</v>
      </c>
      <c r="I1493" s="18" t="str">
        <f>IFERROR(IF($E1493="","",MATCH(E1493,'Ref table week No.'!$B:$B,-1)),"")</f>
        <v/>
      </c>
    </row>
    <row r="1494" spans="2:9" x14ac:dyDescent="0.35">
      <c r="B1494" s="16"/>
      <c r="D1494" s="13" t="s">
        <v>82</v>
      </c>
      <c r="I1494" s="18" t="str">
        <f>IFERROR(IF($E1494="","",MATCH(E1494,'Ref table week No.'!$B:$B,-1)),"")</f>
        <v/>
      </c>
    </row>
    <row r="1495" spans="2:9" x14ac:dyDescent="0.35">
      <c r="B1495" s="16"/>
      <c r="D1495" s="13" t="s">
        <v>82</v>
      </c>
      <c r="I1495" s="18" t="str">
        <f>IFERROR(IF($E1495="","",MATCH(E1495,'Ref table week No.'!$B:$B,-1)),"")</f>
        <v/>
      </c>
    </row>
    <row r="1496" spans="2:9" x14ac:dyDescent="0.35">
      <c r="B1496" s="16"/>
      <c r="D1496" s="13" t="s">
        <v>82</v>
      </c>
      <c r="I1496" s="18" t="str">
        <f>IFERROR(IF($E1496="","",MATCH(E1496,'Ref table week No.'!$B:$B,-1)),"")</f>
        <v/>
      </c>
    </row>
    <row r="1497" spans="2:9" x14ac:dyDescent="0.35">
      <c r="B1497" s="16"/>
      <c r="D1497" s="13" t="s">
        <v>82</v>
      </c>
      <c r="I1497" s="18" t="str">
        <f>IFERROR(IF($E1497="","",MATCH(E1497,'Ref table week No.'!$B:$B,-1)),"")</f>
        <v/>
      </c>
    </row>
    <row r="1498" spans="2:9" x14ac:dyDescent="0.35">
      <c r="B1498" s="16"/>
      <c r="D1498" s="13" t="s">
        <v>82</v>
      </c>
      <c r="I1498" s="18" t="str">
        <f>IFERROR(IF($E1498="","",MATCH(E1498,'Ref table week No.'!$B:$B,-1)),"")</f>
        <v/>
      </c>
    </row>
    <row r="1499" spans="2:9" x14ac:dyDescent="0.35">
      <c r="B1499" s="16"/>
      <c r="D1499" s="13" t="s">
        <v>82</v>
      </c>
      <c r="I1499" s="18" t="str">
        <f>IFERROR(IF($E1499="","",MATCH(E1499,'Ref table week No.'!$B:$B,-1)),"")</f>
        <v/>
      </c>
    </row>
    <row r="1500" spans="2:9" x14ac:dyDescent="0.35">
      <c r="B1500" s="16"/>
      <c r="D1500" s="13" t="s">
        <v>82</v>
      </c>
      <c r="I1500" s="18" t="str">
        <f>IFERROR(IF($E1500="","",MATCH(E1500,'Ref table week No.'!$B:$B,-1)),"")</f>
        <v/>
      </c>
    </row>
    <row r="1501" spans="2:9" x14ac:dyDescent="0.35">
      <c r="B1501" s="16"/>
      <c r="D1501" s="13" t="s">
        <v>82</v>
      </c>
      <c r="I1501" s="18" t="str">
        <f>IFERROR(IF($E1501="","",MATCH(E1501,'Ref table week No.'!$B:$B,-1)),"")</f>
        <v/>
      </c>
    </row>
    <row r="1502" spans="2:9" x14ac:dyDescent="0.35">
      <c r="B1502" s="16"/>
      <c r="D1502" s="13" t="s">
        <v>82</v>
      </c>
      <c r="I1502" s="18" t="str">
        <f>IFERROR(IF($E1502="","",MATCH(E1502,'Ref table week No.'!$B:$B,-1)),"")</f>
        <v/>
      </c>
    </row>
    <row r="1503" spans="2:9" x14ac:dyDescent="0.35">
      <c r="B1503" s="16"/>
      <c r="D1503" s="13" t="s">
        <v>82</v>
      </c>
      <c r="I1503" s="18" t="str">
        <f>IFERROR(IF($E1503="","",MATCH(E1503,'Ref table week No.'!$B:$B,-1)),"")</f>
        <v/>
      </c>
    </row>
    <row r="1504" spans="2:9" x14ac:dyDescent="0.35">
      <c r="B1504" s="16"/>
      <c r="D1504" s="13" t="s">
        <v>82</v>
      </c>
      <c r="I1504" s="18" t="str">
        <f>IFERROR(IF($E1504="","",MATCH(E1504,'Ref table week No.'!$B:$B,-1)),"")</f>
        <v/>
      </c>
    </row>
    <row r="1505" spans="2:9" x14ac:dyDescent="0.35">
      <c r="B1505" s="16"/>
      <c r="D1505" s="13" t="s">
        <v>82</v>
      </c>
      <c r="I1505" s="18" t="str">
        <f>IFERROR(IF($E1505="","",MATCH(E1505,'Ref table week No.'!$B:$B,-1)),"")</f>
        <v/>
      </c>
    </row>
    <row r="1506" spans="2:9" x14ac:dyDescent="0.35">
      <c r="B1506" s="16"/>
      <c r="D1506" s="13" t="s">
        <v>82</v>
      </c>
      <c r="I1506" s="18" t="str">
        <f>IFERROR(IF($E1506="","",MATCH(E1506,'Ref table week No.'!$B:$B,-1)),"")</f>
        <v/>
      </c>
    </row>
    <row r="1507" spans="2:9" x14ac:dyDescent="0.35">
      <c r="B1507" s="16"/>
      <c r="D1507" s="13" t="s">
        <v>82</v>
      </c>
      <c r="I1507" s="18" t="str">
        <f>IFERROR(IF($E1507="","",MATCH(E1507,'Ref table week No.'!$B:$B,-1)),"")</f>
        <v/>
      </c>
    </row>
    <row r="1508" spans="2:9" x14ac:dyDescent="0.35">
      <c r="B1508" s="16"/>
      <c r="D1508" s="13" t="s">
        <v>82</v>
      </c>
      <c r="I1508" s="18" t="str">
        <f>IFERROR(IF($E1508="","",MATCH(E1508,'Ref table week No.'!$B:$B,-1)),"")</f>
        <v/>
      </c>
    </row>
    <row r="1509" spans="2:9" x14ac:dyDescent="0.35">
      <c r="B1509" s="16"/>
      <c r="D1509" s="13" t="s">
        <v>82</v>
      </c>
      <c r="I1509" s="18" t="str">
        <f>IFERROR(IF($E1509="","",MATCH(E1509,'Ref table week No.'!$B:$B,-1)),"")</f>
        <v/>
      </c>
    </row>
    <row r="1510" spans="2:9" x14ac:dyDescent="0.35">
      <c r="B1510" s="16"/>
      <c r="D1510" s="13" t="s">
        <v>82</v>
      </c>
      <c r="I1510" s="18" t="str">
        <f>IFERROR(IF($E1510="","",MATCH(E1510,'Ref table week No.'!$B:$B,-1)),"")</f>
        <v/>
      </c>
    </row>
    <row r="1511" spans="2:9" x14ac:dyDescent="0.35">
      <c r="B1511" s="16"/>
      <c r="D1511" s="13" t="s">
        <v>82</v>
      </c>
      <c r="I1511" s="18" t="str">
        <f>IFERROR(IF($E1511="","",MATCH(E1511,'Ref table week No.'!$B:$B,-1)),"")</f>
        <v/>
      </c>
    </row>
    <row r="1512" spans="2:9" x14ac:dyDescent="0.35">
      <c r="B1512" s="16"/>
      <c r="D1512" s="13" t="s">
        <v>82</v>
      </c>
      <c r="I1512" s="18" t="str">
        <f>IFERROR(IF($E1512="","",MATCH(E1512,'Ref table week No.'!$B:$B,-1)),"")</f>
        <v/>
      </c>
    </row>
    <row r="1513" spans="2:9" x14ac:dyDescent="0.35">
      <c r="B1513" s="16"/>
      <c r="D1513" s="13" t="s">
        <v>82</v>
      </c>
      <c r="I1513" s="18" t="str">
        <f>IFERROR(IF($E1513="","",MATCH(E1513,'Ref table week No.'!$B:$B,-1)),"")</f>
        <v/>
      </c>
    </row>
    <row r="1514" spans="2:9" x14ac:dyDescent="0.35">
      <c r="B1514" s="16"/>
      <c r="D1514" s="13" t="s">
        <v>82</v>
      </c>
      <c r="I1514" s="18" t="str">
        <f>IFERROR(IF($E1514="","",MATCH(E1514,'Ref table week No.'!$B:$B,-1)),"")</f>
        <v/>
      </c>
    </row>
    <row r="1515" spans="2:9" x14ac:dyDescent="0.35">
      <c r="B1515" s="16"/>
      <c r="D1515" s="13" t="s">
        <v>82</v>
      </c>
      <c r="I1515" s="18" t="str">
        <f>IFERROR(IF($E1515="","",MATCH(E1515,'Ref table week No.'!$B:$B,-1)),"")</f>
        <v/>
      </c>
    </row>
    <row r="1516" spans="2:9" x14ac:dyDescent="0.35">
      <c r="B1516" s="16"/>
      <c r="D1516" s="13" t="s">
        <v>82</v>
      </c>
      <c r="I1516" s="18" t="str">
        <f>IFERROR(IF($E1516="","",MATCH(E1516,'Ref table week No.'!$B:$B,-1)),"")</f>
        <v/>
      </c>
    </row>
    <row r="1517" spans="2:9" x14ac:dyDescent="0.35">
      <c r="B1517" s="16"/>
      <c r="D1517" s="13" t="s">
        <v>82</v>
      </c>
      <c r="I1517" s="18" t="str">
        <f>IFERROR(IF($E1517="","",MATCH(E1517,'Ref table week No.'!$B:$B,-1)),"")</f>
        <v/>
      </c>
    </row>
    <row r="1518" spans="2:9" x14ac:dyDescent="0.35">
      <c r="B1518" s="16"/>
      <c r="D1518" s="13" t="s">
        <v>82</v>
      </c>
      <c r="I1518" s="18" t="str">
        <f>IFERROR(IF($E1518="","",MATCH(E1518,'Ref table week No.'!$B:$B,-1)),"")</f>
        <v/>
      </c>
    </row>
    <row r="1519" spans="2:9" x14ac:dyDescent="0.35">
      <c r="B1519" s="16"/>
      <c r="D1519" s="13" t="s">
        <v>82</v>
      </c>
      <c r="I1519" s="18" t="str">
        <f>IFERROR(IF($E1519="","",MATCH(E1519,'Ref table week No.'!$B:$B,-1)),"")</f>
        <v/>
      </c>
    </row>
    <row r="1520" spans="2:9" x14ac:dyDescent="0.35">
      <c r="B1520" s="16"/>
      <c r="D1520" s="13" t="s">
        <v>82</v>
      </c>
      <c r="I1520" s="18" t="str">
        <f>IFERROR(IF($E1520="","",MATCH(E1520,'Ref table week No.'!$B:$B,-1)),"")</f>
        <v/>
      </c>
    </row>
    <row r="1521" spans="2:9" x14ac:dyDescent="0.35">
      <c r="B1521" s="16"/>
      <c r="D1521" s="13" t="s">
        <v>82</v>
      </c>
      <c r="I1521" s="18" t="str">
        <f>IFERROR(IF($E1521="","",MATCH(E1521,'Ref table week No.'!$B:$B,-1)),"")</f>
        <v/>
      </c>
    </row>
    <row r="1522" spans="2:9" x14ac:dyDescent="0.35">
      <c r="B1522" s="16"/>
      <c r="D1522" s="13" t="s">
        <v>82</v>
      </c>
      <c r="I1522" s="18" t="str">
        <f>IFERROR(IF($E1522="","",MATCH(E1522,'Ref table week No.'!$B:$B,-1)),"")</f>
        <v/>
      </c>
    </row>
    <row r="1523" spans="2:9" x14ac:dyDescent="0.35">
      <c r="B1523" s="16"/>
      <c r="D1523" s="13" t="s">
        <v>82</v>
      </c>
      <c r="I1523" s="18" t="str">
        <f>IFERROR(IF($E1523="","",MATCH(E1523,'Ref table week No.'!$B:$B,-1)),"")</f>
        <v/>
      </c>
    </row>
    <row r="1524" spans="2:9" x14ac:dyDescent="0.35">
      <c r="B1524" s="16"/>
      <c r="D1524" s="13" t="s">
        <v>82</v>
      </c>
      <c r="I1524" s="18" t="str">
        <f>IFERROR(IF($E1524="","",MATCH(E1524,'Ref table week No.'!$B:$B,-1)),"")</f>
        <v/>
      </c>
    </row>
    <row r="1525" spans="2:9" x14ac:dyDescent="0.35">
      <c r="B1525" s="16"/>
      <c r="D1525" s="13" t="s">
        <v>82</v>
      </c>
      <c r="I1525" s="18" t="str">
        <f>IFERROR(IF($E1525="","",MATCH(E1525,'Ref table week No.'!$B:$B,-1)),"")</f>
        <v/>
      </c>
    </row>
    <row r="1526" spans="2:9" x14ac:dyDescent="0.35">
      <c r="B1526" s="16"/>
      <c r="D1526" s="13" t="s">
        <v>82</v>
      </c>
      <c r="I1526" s="18" t="str">
        <f>IFERROR(IF($E1526="","",MATCH(E1526,'Ref table week No.'!$B:$B,-1)),"")</f>
        <v/>
      </c>
    </row>
    <row r="1527" spans="2:9" x14ac:dyDescent="0.35">
      <c r="B1527" s="16"/>
      <c r="D1527" s="13" t="s">
        <v>82</v>
      </c>
      <c r="I1527" s="18" t="str">
        <f>IFERROR(IF($E1527="","",MATCH(E1527,'Ref table week No.'!$B:$B,-1)),"")</f>
        <v/>
      </c>
    </row>
    <row r="1528" spans="2:9" x14ac:dyDescent="0.35">
      <c r="B1528" s="16"/>
      <c r="D1528" s="13" t="s">
        <v>82</v>
      </c>
      <c r="I1528" s="18" t="str">
        <f>IFERROR(IF($E1528="","",MATCH(E1528,'Ref table week No.'!$B:$B,-1)),"")</f>
        <v/>
      </c>
    </row>
    <row r="1529" spans="2:9" x14ac:dyDescent="0.35">
      <c r="B1529" s="16"/>
      <c r="D1529" s="13" t="s">
        <v>82</v>
      </c>
      <c r="I1529" s="18" t="str">
        <f>IFERROR(IF($E1529="","",MATCH(E1529,'Ref table week No.'!$B:$B,-1)),"")</f>
        <v/>
      </c>
    </row>
    <row r="1530" spans="2:9" x14ac:dyDescent="0.35">
      <c r="B1530" s="16"/>
      <c r="D1530" s="13" t="s">
        <v>82</v>
      </c>
      <c r="I1530" s="18" t="str">
        <f>IFERROR(IF($E1530="","",MATCH(E1530,'Ref table week No.'!$B:$B,-1)),"")</f>
        <v/>
      </c>
    </row>
    <row r="1531" spans="2:9" x14ac:dyDescent="0.35">
      <c r="B1531" s="16"/>
      <c r="D1531" s="13" t="s">
        <v>82</v>
      </c>
      <c r="I1531" s="18" t="str">
        <f>IFERROR(IF($E1531="","",MATCH(E1531,'Ref table week No.'!$B:$B,-1)),"")</f>
        <v/>
      </c>
    </row>
    <row r="1532" spans="2:9" x14ac:dyDescent="0.35">
      <c r="B1532" s="16"/>
      <c r="D1532" s="13" t="s">
        <v>82</v>
      </c>
      <c r="I1532" s="18" t="str">
        <f>IFERROR(IF($E1532="","",MATCH(E1532,'Ref table week No.'!$B:$B,-1)),"")</f>
        <v/>
      </c>
    </row>
    <row r="1533" spans="2:9" x14ac:dyDescent="0.35">
      <c r="B1533" s="16"/>
      <c r="D1533" s="13" t="s">
        <v>82</v>
      </c>
      <c r="I1533" s="18" t="str">
        <f>IFERROR(IF($E1533="","",MATCH(E1533,'Ref table week No.'!$B:$B,-1)),"")</f>
        <v/>
      </c>
    </row>
    <row r="1534" spans="2:9" x14ac:dyDescent="0.35">
      <c r="B1534" s="16"/>
      <c r="D1534" s="13" t="s">
        <v>82</v>
      </c>
      <c r="I1534" s="18" t="str">
        <f>IFERROR(IF($E1534="","",MATCH(E1534,'Ref table week No.'!$B:$B,-1)),"")</f>
        <v/>
      </c>
    </row>
    <row r="1535" spans="2:9" x14ac:dyDescent="0.35">
      <c r="B1535" s="16"/>
      <c r="D1535" s="13" t="s">
        <v>82</v>
      </c>
      <c r="I1535" s="18" t="str">
        <f>IFERROR(IF($E1535="","",MATCH(E1535,'Ref table week No.'!$B:$B,-1)),"")</f>
        <v/>
      </c>
    </row>
    <row r="1536" spans="2:9" x14ac:dyDescent="0.35">
      <c r="B1536" s="16"/>
      <c r="D1536" s="13" t="s">
        <v>82</v>
      </c>
      <c r="I1536" s="18" t="str">
        <f>IFERROR(IF($E1536="","",MATCH(E1536,'Ref table week No.'!$B:$B,-1)),"")</f>
        <v/>
      </c>
    </row>
    <row r="1537" spans="2:9" x14ac:dyDescent="0.35">
      <c r="B1537" s="16"/>
      <c r="D1537" s="13" t="s">
        <v>82</v>
      </c>
      <c r="I1537" s="18" t="str">
        <f>IFERROR(IF($E1537="","",MATCH(E1537,'Ref table week No.'!$B:$B,-1)),"")</f>
        <v/>
      </c>
    </row>
    <row r="1538" spans="2:9" x14ac:dyDescent="0.35">
      <c r="B1538" s="16"/>
      <c r="D1538" s="13" t="s">
        <v>82</v>
      </c>
      <c r="I1538" s="18" t="str">
        <f>IFERROR(IF($E1538="","",MATCH(E1538,'Ref table week No.'!$B:$B,-1)),"")</f>
        <v/>
      </c>
    </row>
    <row r="1539" spans="2:9" x14ac:dyDescent="0.35">
      <c r="B1539" s="16"/>
      <c r="D1539" s="13" t="s">
        <v>82</v>
      </c>
      <c r="I1539" s="18" t="str">
        <f>IFERROR(IF($E1539="","",MATCH(E1539,'Ref table week No.'!$B:$B,-1)),"")</f>
        <v/>
      </c>
    </row>
    <row r="1540" spans="2:9" x14ac:dyDescent="0.35">
      <c r="B1540" s="16"/>
      <c r="D1540" s="13" t="s">
        <v>82</v>
      </c>
      <c r="I1540" s="18" t="str">
        <f>IFERROR(IF($E1540="","",MATCH(E1540,'Ref table week No.'!$B:$B,-1)),"")</f>
        <v/>
      </c>
    </row>
    <row r="1541" spans="2:9" x14ac:dyDescent="0.35">
      <c r="B1541" s="16"/>
      <c r="D1541" s="13" t="s">
        <v>82</v>
      </c>
      <c r="I1541" s="18" t="str">
        <f>IFERROR(IF($E1541="","",MATCH(E1541,'Ref table week No.'!$B:$B,-1)),"")</f>
        <v/>
      </c>
    </row>
    <row r="1542" spans="2:9" x14ac:dyDescent="0.35">
      <c r="B1542" s="16"/>
      <c r="D1542" s="13" t="s">
        <v>82</v>
      </c>
      <c r="I1542" s="18" t="str">
        <f>IFERROR(IF($E1542="","",MATCH(E1542,'Ref table week No.'!$B:$B,-1)),"")</f>
        <v/>
      </c>
    </row>
    <row r="1543" spans="2:9" x14ac:dyDescent="0.35">
      <c r="B1543" s="16"/>
      <c r="D1543" s="13" t="s">
        <v>82</v>
      </c>
      <c r="I1543" s="18" t="str">
        <f>IFERROR(IF($E1543="","",MATCH(E1543,'Ref table week No.'!$B:$B,-1)),"")</f>
        <v/>
      </c>
    </row>
    <row r="1544" spans="2:9" x14ac:dyDescent="0.35">
      <c r="B1544" s="16"/>
      <c r="D1544" s="13" t="s">
        <v>82</v>
      </c>
      <c r="I1544" s="18" t="str">
        <f>IFERROR(IF($E1544="","",MATCH(E1544,'Ref table week No.'!$B:$B,-1)),"")</f>
        <v/>
      </c>
    </row>
    <row r="1545" spans="2:9" x14ac:dyDescent="0.35">
      <c r="B1545" s="16"/>
      <c r="D1545" s="13" t="s">
        <v>82</v>
      </c>
      <c r="I1545" s="18" t="str">
        <f>IFERROR(IF($E1545="","",MATCH(E1545,'Ref table week No.'!$B:$B,-1)),"")</f>
        <v/>
      </c>
    </row>
    <row r="1546" spans="2:9" x14ac:dyDescent="0.35">
      <c r="B1546" s="16"/>
      <c r="D1546" s="13" t="s">
        <v>82</v>
      </c>
      <c r="I1546" s="18" t="str">
        <f>IFERROR(IF($E1546="","",MATCH(E1546,'Ref table week No.'!$B:$B,-1)),"")</f>
        <v/>
      </c>
    </row>
    <row r="1547" spans="2:9" x14ac:dyDescent="0.35">
      <c r="B1547" s="16"/>
      <c r="D1547" s="13" t="s">
        <v>82</v>
      </c>
      <c r="I1547" s="18" t="str">
        <f>IFERROR(IF($E1547="","",MATCH(E1547,'Ref table week No.'!$B:$B,-1)),"")</f>
        <v/>
      </c>
    </row>
    <row r="1548" spans="2:9" x14ac:dyDescent="0.35">
      <c r="B1548" s="16"/>
      <c r="D1548" s="13" t="s">
        <v>82</v>
      </c>
      <c r="I1548" s="18" t="str">
        <f>IFERROR(IF($E1548="","",MATCH(E1548,'Ref table week No.'!$B:$B,-1)),"")</f>
        <v/>
      </c>
    </row>
    <row r="1549" spans="2:9" x14ac:dyDescent="0.35">
      <c r="B1549" s="16"/>
      <c r="D1549" s="13" t="s">
        <v>82</v>
      </c>
      <c r="I1549" s="18" t="str">
        <f>IFERROR(IF($E1549="","",MATCH(E1549,'Ref table week No.'!$B:$B,-1)),"")</f>
        <v/>
      </c>
    </row>
    <row r="1550" spans="2:9" x14ac:dyDescent="0.35">
      <c r="B1550" s="16"/>
      <c r="D1550" s="13" t="s">
        <v>82</v>
      </c>
      <c r="I1550" s="18" t="str">
        <f>IFERROR(IF($E1550="","",MATCH(E1550,'Ref table week No.'!$B:$B,-1)),"")</f>
        <v/>
      </c>
    </row>
    <row r="1551" spans="2:9" x14ac:dyDescent="0.35">
      <c r="B1551" s="16"/>
      <c r="D1551" s="13" t="s">
        <v>82</v>
      </c>
      <c r="I1551" s="18" t="str">
        <f>IFERROR(IF($E1551="","",MATCH(E1551,'Ref table week No.'!$B:$B,-1)),"")</f>
        <v/>
      </c>
    </row>
    <row r="1552" spans="2:9" x14ac:dyDescent="0.35">
      <c r="B1552" s="16"/>
      <c r="D1552" s="13" t="s">
        <v>82</v>
      </c>
      <c r="I1552" s="18" t="str">
        <f>IFERROR(IF($E1552="","",MATCH(E1552,'Ref table week No.'!$B:$B,-1)),"")</f>
        <v/>
      </c>
    </row>
    <row r="1553" spans="2:9" x14ac:dyDescent="0.35">
      <c r="B1553" s="16"/>
      <c r="D1553" s="13" t="s">
        <v>82</v>
      </c>
      <c r="I1553" s="18" t="str">
        <f>IFERROR(IF($E1553="","",MATCH(E1553,'Ref table week No.'!$B:$B,-1)),"")</f>
        <v/>
      </c>
    </row>
    <row r="1554" spans="2:9" x14ac:dyDescent="0.35">
      <c r="B1554" s="16"/>
      <c r="D1554" s="13" t="s">
        <v>82</v>
      </c>
      <c r="I1554" s="18" t="str">
        <f>IFERROR(IF($E1554="","",MATCH(E1554,'Ref table week No.'!$B:$B,-1)),"")</f>
        <v/>
      </c>
    </row>
    <row r="1555" spans="2:9" x14ac:dyDescent="0.35">
      <c r="B1555" s="16"/>
      <c r="D1555" s="13" t="s">
        <v>82</v>
      </c>
      <c r="I1555" s="18" t="str">
        <f>IFERROR(IF($E1555="","",MATCH(E1555,'Ref table week No.'!$B:$B,-1)),"")</f>
        <v/>
      </c>
    </row>
    <row r="1556" spans="2:9" x14ac:dyDescent="0.35">
      <c r="B1556" s="16"/>
      <c r="D1556" s="13" t="s">
        <v>82</v>
      </c>
      <c r="I1556" s="18" t="str">
        <f>IFERROR(IF($E1556="","",MATCH(E1556,'Ref table week No.'!$B:$B,-1)),"")</f>
        <v/>
      </c>
    </row>
    <row r="1557" spans="2:9" x14ac:dyDescent="0.35">
      <c r="B1557" s="16"/>
      <c r="D1557" s="13" t="s">
        <v>82</v>
      </c>
      <c r="I1557" s="18" t="str">
        <f>IFERROR(IF($E1557="","",MATCH(E1557,'Ref table week No.'!$B:$B,-1)),"")</f>
        <v/>
      </c>
    </row>
    <row r="1558" spans="2:9" x14ac:dyDescent="0.35">
      <c r="B1558" s="16"/>
      <c r="D1558" s="13" t="s">
        <v>82</v>
      </c>
      <c r="I1558" s="18" t="str">
        <f>IFERROR(IF($E1558="","",MATCH(E1558,'Ref table week No.'!$B:$B,-1)),"")</f>
        <v/>
      </c>
    </row>
    <row r="1559" spans="2:9" x14ac:dyDescent="0.35">
      <c r="B1559" s="16"/>
      <c r="D1559" s="13" t="s">
        <v>82</v>
      </c>
      <c r="I1559" s="18" t="str">
        <f>IFERROR(IF($E1559="","",MATCH(E1559,'Ref table week No.'!$B:$B,-1)),"")</f>
        <v/>
      </c>
    </row>
    <row r="1560" spans="2:9" x14ac:dyDescent="0.35">
      <c r="B1560" s="16"/>
      <c r="D1560" s="13" t="s">
        <v>82</v>
      </c>
      <c r="I1560" s="18" t="str">
        <f>IFERROR(IF($E1560="","",MATCH(E1560,'Ref table week No.'!$B:$B,-1)),"")</f>
        <v/>
      </c>
    </row>
    <row r="1561" spans="2:9" x14ac:dyDescent="0.35">
      <c r="B1561" s="16"/>
      <c r="D1561" s="13" t="s">
        <v>82</v>
      </c>
      <c r="I1561" s="18" t="str">
        <f>IFERROR(IF($E1561="","",MATCH(E1561,'Ref table week No.'!$B:$B,-1)),"")</f>
        <v/>
      </c>
    </row>
    <row r="1562" spans="2:9" x14ac:dyDescent="0.35">
      <c r="B1562" s="16"/>
      <c r="D1562" s="13" t="s">
        <v>82</v>
      </c>
      <c r="I1562" s="18" t="str">
        <f>IFERROR(IF($E1562="","",MATCH(E1562,'Ref table week No.'!$B:$B,-1)),"")</f>
        <v/>
      </c>
    </row>
    <row r="1563" spans="2:9" x14ac:dyDescent="0.35">
      <c r="B1563" s="16"/>
      <c r="D1563" s="13" t="s">
        <v>82</v>
      </c>
      <c r="I1563" s="18" t="str">
        <f>IFERROR(IF($E1563="","",MATCH(E1563,'Ref table week No.'!$B:$B,-1)),"")</f>
        <v/>
      </c>
    </row>
    <row r="1564" spans="2:9" x14ac:dyDescent="0.35">
      <c r="B1564" s="16"/>
      <c r="D1564" s="13" t="s">
        <v>82</v>
      </c>
      <c r="I1564" s="18" t="str">
        <f>IFERROR(IF($E1564="","",MATCH(E1564,'Ref table week No.'!$B:$B,-1)),"")</f>
        <v/>
      </c>
    </row>
    <row r="1565" spans="2:9" x14ac:dyDescent="0.35">
      <c r="B1565" s="16"/>
      <c r="D1565" s="13" t="s">
        <v>82</v>
      </c>
      <c r="I1565" s="18" t="str">
        <f>IFERROR(IF($E1565="","",MATCH(E1565,'Ref table week No.'!$B:$B,-1)),"")</f>
        <v/>
      </c>
    </row>
    <row r="1566" spans="2:9" x14ac:dyDescent="0.35">
      <c r="B1566" s="16"/>
      <c r="D1566" s="13" t="s">
        <v>82</v>
      </c>
      <c r="I1566" s="18" t="str">
        <f>IFERROR(IF($E1566="","",MATCH(E1566,'Ref table week No.'!$B:$B,-1)),"")</f>
        <v/>
      </c>
    </row>
    <row r="1567" spans="2:9" x14ac:dyDescent="0.35">
      <c r="B1567" s="16"/>
      <c r="D1567" s="13" t="s">
        <v>82</v>
      </c>
      <c r="I1567" s="18" t="str">
        <f>IFERROR(IF($E1567="","",MATCH(E1567,'Ref table week No.'!$B:$B,-1)),"")</f>
        <v/>
      </c>
    </row>
    <row r="1568" spans="2:9" x14ac:dyDescent="0.35">
      <c r="B1568" s="16"/>
      <c r="D1568" s="13" t="s">
        <v>82</v>
      </c>
      <c r="I1568" s="18" t="str">
        <f>IFERROR(IF($E1568="","",MATCH(E1568,'Ref table week No.'!$B:$B,-1)),"")</f>
        <v/>
      </c>
    </row>
    <row r="1569" spans="2:9" x14ac:dyDescent="0.35">
      <c r="B1569" s="16"/>
      <c r="D1569" s="13" t="s">
        <v>82</v>
      </c>
      <c r="I1569" s="18" t="str">
        <f>IFERROR(IF($E1569="","",MATCH(E1569,'Ref table week No.'!$B:$B,-1)),"")</f>
        <v/>
      </c>
    </row>
    <row r="1570" spans="2:9" x14ac:dyDescent="0.35">
      <c r="B1570" s="16"/>
      <c r="D1570" s="13" t="s">
        <v>82</v>
      </c>
      <c r="I1570" s="18" t="str">
        <f>IFERROR(IF($E1570="","",MATCH(E1570,'Ref table week No.'!$B:$B,-1)),"")</f>
        <v/>
      </c>
    </row>
    <row r="1571" spans="2:9" x14ac:dyDescent="0.35">
      <c r="B1571" s="16"/>
      <c r="D1571" s="13" t="s">
        <v>82</v>
      </c>
      <c r="I1571" s="18" t="str">
        <f>IFERROR(IF($E1571="","",MATCH(E1571,'Ref table week No.'!$B:$B,-1)),"")</f>
        <v/>
      </c>
    </row>
    <row r="1572" spans="2:9" x14ac:dyDescent="0.35">
      <c r="B1572" s="16"/>
      <c r="D1572" s="13" t="s">
        <v>82</v>
      </c>
      <c r="I1572" s="18" t="str">
        <f>IFERROR(IF($E1572="","",MATCH(E1572,'Ref table week No.'!$B:$B,-1)),"")</f>
        <v/>
      </c>
    </row>
    <row r="1573" spans="2:9" x14ac:dyDescent="0.35">
      <c r="B1573" s="16"/>
      <c r="D1573" s="13" t="s">
        <v>82</v>
      </c>
      <c r="I1573" s="18" t="str">
        <f>IFERROR(IF($E1573="","",MATCH(E1573,'Ref table week No.'!$B:$B,-1)),"")</f>
        <v/>
      </c>
    </row>
    <row r="1574" spans="2:9" x14ac:dyDescent="0.35">
      <c r="B1574" s="16"/>
      <c r="D1574" s="13" t="s">
        <v>82</v>
      </c>
      <c r="I1574" s="18" t="str">
        <f>IFERROR(IF($E1574="","",MATCH(E1574,'Ref table week No.'!$B:$B,-1)),"")</f>
        <v/>
      </c>
    </row>
    <row r="1575" spans="2:9" x14ac:dyDescent="0.35">
      <c r="B1575" s="16"/>
      <c r="D1575" s="13" t="s">
        <v>82</v>
      </c>
      <c r="I1575" s="18" t="str">
        <f>IFERROR(IF($E1575="","",MATCH(E1575,'Ref table week No.'!$B:$B,-1)),"")</f>
        <v/>
      </c>
    </row>
    <row r="1576" spans="2:9" x14ac:dyDescent="0.35">
      <c r="B1576" s="16"/>
      <c r="D1576" s="13" t="s">
        <v>82</v>
      </c>
      <c r="I1576" s="18" t="str">
        <f>IFERROR(IF($E1576="","",MATCH(E1576,'Ref table week No.'!$B:$B,-1)),"")</f>
        <v/>
      </c>
    </row>
    <row r="1577" spans="2:9" x14ac:dyDescent="0.35">
      <c r="B1577" s="16"/>
      <c r="D1577" s="13" t="s">
        <v>82</v>
      </c>
      <c r="I1577" s="18" t="str">
        <f>IFERROR(IF($E1577="","",MATCH(E1577,'Ref table week No.'!$B:$B,-1)),"")</f>
        <v/>
      </c>
    </row>
    <row r="1578" spans="2:9" x14ac:dyDescent="0.35">
      <c r="B1578" s="16"/>
      <c r="D1578" s="13" t="s">
        <v>82</v>
      </c>
      <c r="I1578" s="18" t="str">
        <f>IFERROR(IF($E1578="","",MATCH(E1578,'Ref table week No.'!$B:$B,-1)),"")</f>
        <v/>
      </c>
    </row>
    <row r="1579" spans="2:9" x14ac:dyDescent="0.35">
      <c r="B1579" s="16"/>
      <c r="D1579" s="13" t="s">
        <v>82</v>
      </c>
      <c r="I1579" s="18" t="str">
        <f>IFERROR(IF($E1579="","",MATCH(E1579,'Ref table week No.'!$B:$B,-1)),"")</f>
        <v/>
      </c>
    </row>
    <row r="1580" spans="2:9" x14ac:dyDescent="0.35">
      <c r="B1580" s="16"/>
      <c r="D1580" s="13" t="s">
        <v>82</v>
      </c>
      <c r="I1580" s="18" t="str">
        <f>IFERROR(IF($E1580="","",MATCH(E1580,'Ref table week No.'!$B:$B,-1)),"")</f>
        <v/>
      </c>
    </row>
    <row r="1581" spans="2:9" x14ac:dyDescent="0.35">
      <c r="B1581" s="16"/>
      <c r="D1581" s="13" t="s">
        <v>82</v>
      </c>
      <c r="I1581" s="18" t="str">
        <f>IFERROR(IF($E1581="","",MATCH(E1581,'Ref table week No.'!$B:$B,-1)),"")</f>
        <v/>
      </c>
    </row>
    <row r="1582" spans="2:9" x14ac:dyDescent="0.35">
      <c r="B1582" s="16"/>
      <c r="D1582" s="13" t="s">
        <v>82</v>
      </c>
      <c r="I1582" s="18" t="str">
        <f>IFERROR(IF($E1582="","",MATCH(E1582,'Ref table week No.'!$B:$B,-1)),"")</f>
        <v/>
      </c>
    </row>
    <row r="1583" spans="2:9" x14ac:dyDescent="0.35">
      <c r="B1583" s="16"/>
      <c r="D1583" s="13" t="s">
        <v>82</v>
      </c>
      <c r="I1583" s="18" t="str">
        <f>IFERROR(IF($E1583="","",MATCH(E1583,'Ref table week No.'!$B:$B,-1)),"")</f>
        <v/>
      </c>
    </row>
    <row r="1584" spans="2:9" x14ac:dyDescent="0.35">
      <c r="B1584" s="16"/>
      <c r="D1584" s="13" t="s">
        <v>82</v>
      </c>
      <c r="I1584" s="18" t="str">
        <f>IFERROR(IF($E1584="","",MATCH(E1584,'Ref table week No.'!$B:$B,-1)),"")</f>
        <v/>
      </c>
    </row>
    <row r="1585" spans="2:9" x14ac:dyDescent="0.35">
      <c r="B1585" s="16"/>
      <c r="D1585" s="13" t="s">
        <v>82</v>
      </c>
      <c r="I1585" s="18" t="str">
        <f>IFERROR(IF($E1585="","",MATCH(E1585,'Ref table week No.'!$B:$B,-1)),"")</f>
        <v/>
      </c>
    </row>
    <row r="1586" spans="2:9" x14ac:dyDescent="0.35">
      <c r="B1586" s="16"/>
      <c r="D1586" s="13" t="s">
        <v>82</v>
      </c>
      <c r="I1586" s="18" t="str">
        <f>IFERROR(IF($E1586="","",MATCH(E1586,'Ref table week No.'!$B:$B,-1)),"")</f>
        <v/>
      </c>
    </row>
    <row r="1587" spans="2:9" x14ac:dyDescent="0.35">
      <c r="B1587" s="16"/>
      <c r="D1587" s="13" t="s">
        <v>82</v>
      </c>
      <c r="I1587" s="18" t="str">
        <f>IFERROR(IF($E1587="","",MATCH(E1587,'Ref table week No.'!$B:$B,-1)),"")</f>
        <v/>
      </c>
    </row>
    <row r="1588" spans="2:9" x14ac:dyDescent="0.35">
      <c r="B1588" s="16"/>
      <c r="D1588" s="13" t="s">
        <v>82</v>
      </c>
      <c r="I1588" s="18" t="str">
        <f>IFERROR(IF($E1588="","",MATCH(E1588,'Ref table week No.'!$B:$B,-1)),"")</f>
        <v/>
      </c>
    </row>
    <row r="1589" spans="2:9" x14ac:dyDescent="0.35">
      <c r="B1589" s="16"/>
      <c r="D1589" s="13" t="s">
        <v>82</v>
      </c>
      <c r="I1589" s="18" t="str">
        <f>IFERROR(IF($E1589="","",MATCH(E1589,'Ref table week No.'!$B:$B,-1)),"")</f>
        <v/>
      </c>
    </row>
    <row r="1590" spans="2:9" x14ac:dyDescent="0.35">
      <c r="B1590" s="16"/>
      <c r="D1590" s="13" t="s">
        <v>82</v>
      </c>
      <c r="I1590" s="18" t="str">
        <f>IFERROR(IF($E1590="","",MATCH(E1590,'Ref table week No.'!$B:$B,-1)),"")</f>
        <v/>
      </c>
    </row>
    <row r="1591" spans="2:9" x14ac:dyDescent="0.35">
      <c r="B1591" s="16"/>
      <c r="D1591" s="13" t="s">
        <v>82</v>
      </c>
      <c r="I1591" s="18" t="str">
        <f>IFERROR(IF($E1591="","",MATCH(E1591,'Ref table week No.'!$B:$B,-1)),"")</f>
        <v/>
      </c>
    </row>
    <row r="1592" spans="2:9" x14ac:dyDescent="0.35">
      <c r="B1592" s="16"/>
      <c r="D1592" s="13" t="s">
        <v>82</v>
      </c>
      <c r="I1592" s="18" t="str">
        <f>IFERROR(IF($E1592="","",MATCH(E1592,'Ref table week No.'!$B:$B,-1)),"")</f>
        <v/>
      </c>
    </row>
    <row r="1593" spans="2:9" x14ac:dyDescent="0.35">
      <c r="B1593" s="16"/>
      <c r="D1593" s="13" t="s">
        <v>82</v>
      </c>
      <c r="I1593" s="18" t="str">
        <f>IFERROR(IF($E1593="","",MATCH(E1593,'Ref table week No.'!$B:$B,-1)),"")</f>
        <v/>
      </c>
    </row>
    <row r="1594" spans="2:9" x14ac:dyDescent="0.35">
      <c r="B1594" s="16"/>
      <c r="D1594" s="13" t="s">
        <v>82</v>
      </c>
      <c r="I1594" s="18" t="str">
        <f>IFERROR(IF($E1594="","",MATCH(E1594,'Ref table week No.'!$B:$B,-1)),"")</f>
        <v/>
      </c>
    </row>
    <row r="1595" spans="2:9" x14ac:dyDescent="0.35">
      <c r="B1595" s="16"/>
      <c r="D1595" s="13" t="s">
        <v>82</v>
      </c>
      <c r="I1595" s="18" t="str">
        <f>IFERROR(IF($E1595="","",MATCH(E1595,'Ref table week No.'!$B:$B,-1)),"")</f>
        <v/>
      </c>
    </row>
    <row r="1596" spans="2:9" x14ac:dyDescent="0.35">
      <c r="B1596" s="16"/>
      <c r="D1596" s="13" t="s">
        <v>82</v>
      </c>
      <c r="I1596" s="18" t="str">
        <f>IFERROR(IF($E1596="","",MATCH(E1596,'Ref table week No.'!$B:$B,-1)),"")</f>
        <v/>
      </c>
    </row>
    <row r="1597" spans="2:9" x14ac:dyDescent="0.35">
      <c r="B1597" s="16"/>
      <c r="D1597" s="13" t="s">
        <v>82</v>
      </c>
      <c r="I1597" s="18" t="str">
        <f>IFERROR(IF($E1597="","",MATCH(E1597,'Ref table week No.'!$B:$B,-1)),"")</f>
        <v/>
      </c>
    </row>
    <row r="1598" spans="2:9" x14ac:dyDescent="0.35">
      <c r="B1598" s="16"/>
      <c r="D1598" s="13" t="s">
        <v>82</v>
      </c>
      <c r="I1598" s="18" t="str">
        <f>IFERROR(IF($E1598="","",MATCH(E1598,'Ref table week No.'!$B:$B,-1)),"")</f>
        <v/>
      </c>
    </row>
    <row r="1599" spans="2:9" x14ac:dyDescent="0.35">
      <c r="B1599" s="16"/>
      <c r="D1599" s="13" t="s">
        <v>82</v>
      </c>
      <c r="I1599" s="18" t="str">
        <f>IFERROR(IF($E1599="","",MATCH(E1599,'Ref table week No.'!$B:$B,-1)),"")</f>
        <v/>
      </c>
    </row>
    <row r="1600" spans="2:9" x14ac:dyDescent="0.35">
      <c r="B1600" s="16"/>
      <c r="D1600" s="13" t="s">
        <v>82</v>
      </c>
      <c r="I1600" s="18" t="str">
        <f>IFERROR(IF($E1600="","",MATCH(E1600,'Ref table week No.'!$B:$B,-1)),"")</f>
        <v/>
      </c>
    </row>
    <row r="1601" spans="2:9" x14ac:dyDescent="0.35">
      <c r="B1601" s="16"/>
      <c r="D1601" s="13" t="s">
        <v>82</v>
      </c>
      <c r="I1601" s="18" t="str">
        <f>IFERROR(IF($E1601="","",MATCH(E1601,'Ref table week No.'!$B:$B,-1)),"")</f>
        <v/>
      </c>
    </row>
    <row r="1602" spans="2:9" x14ac:dyDescent="0.35">
      <c r="B1602" s="16"/>
      <c r="D1602" s="13" t="s">
        <v>82</v>
      </c>
      <c r="I1602" s="18" t="str">
        <f>IFERROR(IF($E1602="","",MATCH(E1602,'Ref table week No.'!$B:$B,-1)),"")</f>
        <v/>
      </c>
    </row>
    <row r="1603" spans="2:9" x14ac:dyDescent="0.35">
      <c r="B1603" s="16"/>
      <c r="D1603" s="13" t="s">
        <v>82</v>
      </c>
      <c r="I1603" s="18" t="str">
        <f>IFERROR(IF($E1603="","",MATCH(E1603,'Ref table week No.'!$B:$B,-1)),"")</f>
        <v/>
      </c>
    </row>
    <row r="1604" spans="2:9" x14ac:dyDescent="0.35">
      <c r="B1604" s="16"/>
      <c r="D1604" s="13" t="s">
        <v>82</v>
      </c>
      <c r="I1604" s="18" t="str">
        <f>IFERROR(IF($E1604="","",MATCH(E1604,'Ref table week No.'!$B:$B,-1)),"")</f>
        <v/>
      </c>
    </row>
    <row r="1605" spans="2:9" x14ac:dyDescent="0.35">
      <c r="B1605" s="16"/>
      <c r="D1605" s="13" t="s">
        <v>82</v>
      </c>
      <c r="I1605" s="18" t="str">
        <f>IFERROR(IF($E1605="","",MATCH(E1605,'Ref table week No.'!$B:$B,-1)),"")</f>
        <v/>
      </c>
    </row>
    <row r="1606" spans="2:9" x14ac:dyDescent="0.35">
      <c r="B1606" s="16"/>
      <c r="D1606" s="13" t="s">
        <v>82</v>
      </c>
      <c r="I1606" s="18" t="str">
        <f>IFERROR(IF($E1606="","",MATCH(E1606,'Ref table week No.'!$B:$B,-1)),"")</f>
        <v/>
      </c>
    </row>
    <row r="1607" spans="2:9" x14ac:dyDescent="0.35">
      <c r="B1607" s="16"/>
      <c r="D1607" s="13" t="s">
        <v>82</v>
      </c>
      <c r="I1607" s="18" t="str">
        <f>IFERROR(IF($E1607="","",MATCH(E1607,'Ref table week No.'!$B:$B,-1)),"")</f>
        <v/>
      </c>
    </row>
    <row r="1608" spans="2:9" x14ac:dyDescent="0.35">
      <c r="B1608" s="16"/>
      <c r="D1608" s="13" t="s">
        <v>82</v>
      </c>
      <c r="I1608" s="18" t="str">
        <f>IFERROR(IF($E1608="","",MATCH(E1608,'Ref table week No.'!$B:$B,-1)),"")</f>
        <v/>
      </c>
    </row>
    <row r="1609" spans="2:9" x14ac:dyDescent="0.35">
      <c r="B1609" s="16"/>
      <c r="D1609" s="13" t="s">
        <v>82</v>
      </c>
      <c r="I1609" s="18" t="str">
        <f>IFERROR(IF($E1609="","",MATCH(E1609,'Ref table week No.'!$B:$B,-1)),"")</f>
        <v/>
      </c>
    </row>
    <row r="1610" spans="2:9" x14ac:dyDescent="0.35">
      <c r="B1610" s="16"/>
      <c r="D1610" s="13" t="s">
        <v>82</v>
      </c>
      <c r="I1610" s="18" t="str">
        <f>IFERROR(IF($E1610="","",MATCH(E1610,'Ref table week No.'!$B:$B,-1)),"")</f>
        <v/>
      </c>
    </row>
    <row r="1611" spans="2:9" x14ac:dyDescent="0.35">
      <c r="B1611" s="16"/>
      <c r="D1611" s="13" t="s">
        <v>82</v>
      </c>
      <c r="I1611" s="18" t="str">
        <f>IFERROR(IF($E1611="","",MATCH(E1611,'Ref table week No.'!$B:$B,-1)),"")</f>
        <v/>
      </c>
    </row>
    <row r="1612" spans="2:9" x14ac:dyDescent="0.35">
      <c r="B1612" s="16"/>
      <c r="D1612" s="13" t="s">
        <v>82</v>
      </c>
      <c r="I1612" s="18" t="str">
        <f>IFERROR(IF($E1612="","",MATCH(E1612,'Ref table week No.'!$B:$B,-1)),"")</f>
        <v/>
      </c>
    </row>
    <row r="1613" spans="2:9" x14ac:dyDescent="0.35">
      <c r="B1613" s="16"/>
      <c r="D1613" s="13" t="s">
        <v>82</v>
      </c>
      <c r="I1613" s="18" t="str">
        <f>IFERROR(IF($E1613="","",MATCH(E1613,'Ref table week No.'!$B:$B,-1)),"")</f>
        <v/>
      </c>
    </row>
    <row r="1614" spans="2:9" x14ac:dyDescent="0.35">
      <c r="B1614" s="16"/>
      <c r="D1614" s="13" t="s">
        <v>82</v>
      </c>
      <c r="I1614" s="18" t="str">
        <f>IFERROR(IF($E1614="","",MATCH(E1614,'Ref table week No.'!$B:$B,-1)),"")</f>
        <v/>
      </c>
    </row>
    <row r="1615" spans="2:9" x14ac:dyDescent="0.35">
      <c r="B1615" s="16"/>
      <c r="D1615" s="13" t="s">
        <v>82</v>
      </c>
      <c r="I1615" s="18" t="str">
        <f>IFERROR(IF($E1615="","",MATCH(E1615,'Ref table week No.'!$B:$B,-1)),"")</f>
        <v/>
      </c>
    </row>
    <row r="1616" spans="2:9" x14ac:dyDescent="0.35">
      <c r="B1616" s="16"/>
      <c r="D1616" s="13" t="s">
        <v>82</v>
      </c>
      <c r="I1616" s="18" t="str">
        <f>IFERROR(IF($E1616="","",MATCH(E1616,'Ref table week No.'!$B:$B,-1)),"")</f>
        <v/>
      </c>
    </row>
    <row r="1617" spans="2:9" x14ac:dyDescent="0.35">
      <c r="B1617" s="16"/>
      <c r="D1617" s="13" t="s">
        <v>82</v>
      </c>
      <c r="I1617" s="18" t="str">
        <f>IFERROR(IF($E1617="","",MATCH(E1617,'Ref table week No.'!$B:$B,-1)),"")</f>
        <v/>
      </c>
    </row>
    <row r="1618" spans="2:9" x14ac:dyDescent="0.35">
      <c r="B1618" s="16"/>
      <c r="D1618" s="13" t="s">
        <v>82</v>
      </c>
      <c r="I1618" s="18" t="str">
        <f>IFERROR(IF($E1618="","",MATCH(E1618,'Ref table week No.'!$B:$B,-1)),"")</f>
        <v/>
      </c>
    </row>
    <row r="1619" spans="2:9" x14ac:dyDescent="0.35">
      <c r="B1619" s="16"/>
      <c r="D1619" s="13" t="s">
        <v>82</v>
      </c>
      <c r="I1619" s="18" t="str">
        <f>IFERROR(IF($E1619="","",MATCH(E1619,'Ref table week No.'!$B:$B,-1)),"")</f>
        <v/>
      </c>
    </row>
    <row r="1620" spans="2:9" x14ac:dyDescent="0.35">
      <c r="B1620" s="16"/>
      <c r="D1620" s="13" t="s">
        <v>82</v>
      </c>
      <c r="I1620" s="18" t="str">
        <f>IFERROR(IF($E1620="","",MATCH(E1620,'Ref table week No.'!$B:$B,-1)),"")</f>
        <v/>
      </c>
    </row>
    <row r="1621" spans="2:9" x14ac:dyDescent="0.35">
      <c r="B1621" s="16"/>
      <c r="D1621" s="13" t="s">
        <v>82</v>
      </c>
      <c r="I1621" s="18" t="str">
        <f>IFERROR(IF($E1621="","",MATCH(E1621,'Ref table week No.'!$B:$B,-1)),"")</f>
        <v/>
      </c>
    </row>
    <row r="1622" spans="2:9" x14ac:dyDescent="0.35">
      <c r="B1622" s="16"/>
      <c r="D1622" s="13" t="s">
        <v>82</v>
      </c>
      <c r="I1622" s="18" t="str">
        <f>IFERROR(IF($E1622="","",MATCH(E1622,'Ref table week No.'!$B:$B,-1)),"")</f>
        <v/>
      </c>
    </row>
    <row r="1623" spans="2:9" x14ac:dyDescent="0.35">
      <c r="B1623" s="16"/>
      <c r="D1623" s="13" t="s">
        <v>82</v>
      </c>
      <c r="I1623" s="18" t="str">
        <f>IFERROR(IF($E1623="","",MATCH(E1623,'Ref table week No.'!$B:$B,-1)),"")</f>
        <v/>
      </c>
    </row>
    <row r="1624" spans="2:9" x14ac:dyDescent="0.35">
      <c r="B1624" s="16"/>
      <c r="D1624" s="13" t="s">
        <v>82</v>
      </c>
      <c r="I1624" s="18" t="str">
        <f>IFERROR(IF($E1624="","",MATCH(E1624,'Ref table week No.'!$B:$B,-1)),"")</f>
        <v/>
      </c>
    </row>
    <row r="1625" spans="2:9" x14ac:dyDescent="0.35">
      <c r="B1625" s="16"/>
      <c r="D1625" s="13" t="s">
        <v>82</v>
      </c>
      <c r="I1625" s="18" t="str">
        <f>IFERROR(IF($E1625="","",MATCH(E1625,'Ref table week No.'!$B:$B,-1)),"")</f>
        <v/>
      </c>
    </row>
    <row r="1626" spans="2:9" x14ac:dyDescent="0.35">
      <c r="B1626" s="16"/>
      <c r="D1626" s="13" t="s">
        <v>82</v>
      </c>
      <c r="I1626" s="18" t="str">
        <f>IFERROR(IF($E1626="","",MATCH(E1626,'Ref table week No.'!$B:$B,-1)),"")</f>
        <v/>
      </c>
    </row>
    <row r="1627" spans="2:9" x14ac:dyDescent="0.35">
      <c r="B1627" s="16"/>
      <c r="D1627" s="13" t="s">
        <v>82</v>
      </c>
      <c r="I1627" s="18" t="str">
        <f>IFERROR(IF($E1627="","",MATCH(E1627,'Ref table week No.'!$B:$B,-1)),"")</f>
        <v/>
      </c>
    </row>
    <row r="1628" spans="2:9" x14ac:dyDescent="0.35">
      <c r="B1628" s="16"/>
      <c r="D1628" s="13" t="s">
        <v>82</v>
      </c>
      <c r="I1628" s="18" t="str">
        <f>IFERROR(IF($E1628="","",MATCH(E1628,'Ref table week No.'!$B:$B,-1)),"")</f>
        <v/>
      </c>
    </row>
    <row r="1629" spans="2:9" x14ac:dyDescent="0.35">
      <c r="B1629" s="16"/>
      <c r="D1629" s="13" t="s">
        <v>82</v>
      </c>
      <c r="I1629" s="18" t="str">
        <f>IFERROR(IF($E1629="","",MATCH(E1629,'Ref table week No.'!$B:$B,-1)),"")</f>
        <v/>
      </c>
    </row>
    <row r="1630" spans="2:9" x14ac:dyDescent="0.35">
      <c r="B1630" s="16"/>
      <c r="D1630" s="13" t="s">
        <v>82</v>
      </c>
      <c r="I1630" s="18" t="str">
        <f>IFERROR(IF($E1630="","",MATCH(E1630,'Ref table week No.'!$B:$B,-1)),"")</f>
        <v/>
      </c>
    </row>
    <row r="1631" spans="2:9" x14ac:dyDescent="0.35">
      <c r="B1631" s="16"/>
      <c r="D1631" s="13" t="s">
        <v>82</v>
      </c>
      <c r="I1631" s="18" t="str">
        <f>IFERROR(IF($E1631="","",MATCH(E1631,'Ref table week No.'!$B:$B,-1)),"")</f>
        <v/>
      </c>
    </row>
    <row r="1632" spans="2:9" x14ac:dyDescent="0.35">
      <c r="B1632" s="16"/>
      <c r="D1632" s="13" t="s">
        <v>82</v>
      </c>
      <c r="I1632" s="18" t="str">
        <f>IFERROR(IF($E1632="","",MATCH(E1632,'Ref table week No.'!$B:$B,-1)),"")</f>
        <v/>
      </c>
    </row>
    <row r="1633" spans="2:9" x14ac:dyDescent="0.35">
      <c r="B1633" s="16"/>
      <c r="D1633" s="13" t="s">
        <v>82</v>
      </c>
      <c r="I1633" s="18" t="str">
        <f>IFERROR(IF($E1633="","",MATCH(E1633,'Ref table week No.'!$B:$B,-1)),"")</f>
        <v/>
      </c>
    </row>
    <row r="1634" spans="2:9" x14ac:dyDescent="0.35">
      <c r="B1634" s="16"/>
      <c r="D1634" s="13" t="s">
        <v>82</v>
      </c>
      <c r="I1634" s="18" t="str">
        <f>IFERROR(IF($E1634="","",MATCH(E1634,'Ref table week No.'!$B:$B,-1)),"")</f>
        <v/>
      </c>
    </row>
    <row r="1635" spans="2:9" x14ac:dyDescent="0.35">
      <c r="B1635" s="16"/>
      <c r="D1635" s="13" t="s">
        <v>82</v>
      </c>
      <c r="I1635" s="18" t="str">
        <f>IFERROR(IF($E1635="","",MATCH(E1635,'Ref table week No.'!$B:$B,-1)),"")</f>
        <v/>
      </c>
    </row>
    <row r="1636" spans="2:9" x14ac:dyDescent="0.35">
      <c r="B1636" s="16"/>
      <c r="D1636" s="13" t="s">
        <v>82</v>
      </c>
      <c r="I1636" s="18" t="str">
        <f>IFERROR(IF($E1636="","",MATCH(E1636,'Ref table week No.'!$B:$B,-1)),"")</f>
        <v/>
      </c>
    </row>
    <row r="1637" spans="2:9" x14ac:dyDescent="0.35">
      <c r="B1637" s="16"/>
      <c r="D1637" s="13" t="s">
        <v>82</v>
      </c>
      <c r="I1637" s="18" t="str">
        <f>IFERROR(IF($E1637="","",MATCH(E1637,'Ref table week No.'!$B:$B,-1)),"")</f>
        <v/>
      </c>
    </row>
    <row r="1638" spans="2:9" x14ac:dyDescent="0.35">
      <c r="B1638" s="16"/>
      <c r="D1638" s="13" t="s">
        <v>82</v>
      </c>
      <c r="I1638" s="18" t="str">
        <f>IFERROR(IF($E1638="","",MATCH(E1638,'Ref table week No.'!$B:$B,-1)),"")</f>
        <v/>
      </c>
    </row>
    <row r="1639" spans="2:9" x14ac:dyDescent="0.35">
      <c r="B1639" s="16"/>
      <c r="D1639" s="13" t="s">
        <v>82</v>
      </c>
      <c r="I1639" s="18" t="str">
        <f>IFERROR(IF($E1639="","",MATCH(E1639,'Ref table week No.'!$B:$B,-1)),"")</f>
        <v/>
      </c>
    </row>
    <row r="1640" spans="2:9" x14ac:dyDescent="0.35">
      <c r="B1640" s="16"/>
      <c r="D1640" s="13" t="s">
        <v>82</v>
      </c>
      <c r="I1640" s="18" t="str">
        <f>IFERROR(IF($E1640="","",MATCH(E1640,'Ref table week No.'!$B:$B,-1)),"")</f>
        <v/>
      </c>
    </row>
    <row r="1641" spans="2:9" x14ac:dyDescent="0.35">
      <c r="B1641" s="16"/>
      <c r="D1641" s="13" t="s">
        <v>82</v>
      </c>
      <c r="I1641" s="18" t="str">
        <f>IFERROR(IF($E1641="","",MATCH(E1641,'Ref table week No.'!$B:$B,-1)),"")</f>
        <v/>
      </c>
    </row>
    <row r="1642" spans="2:9" x14ac:dyDescent="0.35">
      <c r="B1642" s="16"/>
      <c r="D1642" s="13" t="s">
        <v>82</v>
      </c>
      <c r="I1642" s="18" t="str">
        <f>IFERROR(IF($E1642="","",MATCH(E1642,'Ref table week No.'!$B:$B,-1)),"")</f>
        <v/>
      </c>
    </row>
    <row r="1643" spans="2:9" x14ac:dyDescent="0.35">
      <c r="B1643" s="16"/>
      <c r="D1643" s="13" t="s">
        <v>82</v>
      </c>
      <c r="I1643" s="18" t="str">
        <f>IFERROR(IF($E1643="","",MATCH(E1643,'Ref table week No.'!$B:$B,-1)),"")</f>
        <v/>
      </c>
    </row>
    <row r="1644" spans="2:9" x14ac:dyDescent="0.35">
      <c r="B1644" s="16"/>
      <c r="D1644" s="13" t="s">
        <v>82</v>
      </c>
      <c r="I1644" s="18" t="str">
        <f>IFERROR(IF($E1644="","",MATCH(E1644,'Ref table week No.'!$B:$B,-1)),"")</f>
        <v/>
      </c>
    </row>
    <row r="1645" spans="2:9" x14ac:dyDescent="0.35">
      <c r="B1645" s="16"/>
      <c r="D1645" s="13" t="s">
        <v>82</v>
      </c>
      <c r="I1645" s="18" t="str">
        <f>IFERROR(IF($E1645="","",MATCH(E1645,'Ref table week No.'!$B:$B,-1)),"")</f>
        <v/>
      </c>
    </row>
    <row r="1646" spans="2:9" x14ac:dyDescent="0.35">
      <c r="B1646" s="16"/>
      <c r="D1646" s="13" t="s">
        <v>82</v>
      </c>
      <c r="I1646" s="18" t="str">
        <f>IFERROR(IF($E1646="","",MATCH(E1646,'Ref table week No.'!$B:$B,-1)),"")</f>
        <v/>
      </c>
    </row>
    <row r="1647" spans="2:9" x14ac:dyDescent="0.35">
      <c r="B1647" s="16"/>
      <c r="D1647" s="13" t="s">
        <v>82</v>
      </c>
      <c r="I1647" s="18" t="str">
        <f>IFERROR(IF($E1647="","",MATCH(E1647,'Ref table week No.'!$B:$B,-1)),"")</f>
        <v/>
      </c>
    </row>
    <row r="1648" spans="2:9" x14ac:dyDescent="0.35">
      <c r="B1648" s="16"/>
      <c r="D1648" s="13" t="s">
        <v>82</v>
      </c>
      <c r="I1648" s="18" t="str">
        <f>IFERROR(IF($E1648="","",MATCH(E1648,'Ref table week No.'!$B:$B,-1)),"")</f>
        <v/>
      </c>
    </row>
    <row r="1649" spans="2:9" x14ac:dyDescent="0.35">
      <c r="B1649" s="16"/>
      <c r="D1649" s="13" t="s">
        <v>82</v>
      </c>
      <c r="I1649" s="18" t="str">
        <f>IFERROR(IF($E1649="","",MATCH(E1649,'Ref table week No.'!$B:$B,-1)),"")</f>
        <v/>
      </c>
    </row>
    <row r="1650" spans="2:9" x14ac:dyDescent="0.35">
      <c r="B1650" s="16"/>
      <c r="D1650" s="13" t="s">
        <v>82</v>
      </c>
      <c r="I1650" s="18" t="str">
        <f>IFERROR(IF($E1650="","",MATCH(E1650,'Ref table week No.'!$B:$B,-1)),"")</f>
        <v/>
      </c>
    </row>
    <row r="1651" spans="2:9" x14ac:dyDescent="0.35">
      <c r="B1651" s="16"/>
      <c r="D1651" s="13" t="s">
        <v>82</v>
      </c>
      <c r="I1651" s="18" t="str">
        <f>IFERROR(IF($E1651="","",MATCH(E1651,'Ref table week No.'!$B:$B,-1)),"")</f>
        <v/>
      </c>
    </row>
    <row r="1652" spans="2:9" x14ac:dyDescent="0.35">
      <c r="B1652" s="16"/>
      <c r="D1652" s="13" t="s">
        <v>82</v>
      </c>
      <c r="I1652" s="18" t="str">
        <f>IFERROR(IF($E1652="","",MATCH(E1652,'Ref table week No.'!$B:$B,-1)),"")</f>
        <v/>
      </c>
    </row>
    <row r="1653" spans="2:9" x14ac:dyDescent="0.35">
      <c r="B1653" s="16"/>
      <c r="D1653" s="13" t="s">
        <v>82</v>
      </c>
      <c r="I1653" s="18" t="str">
        <f>IFERROR(IF($E1653="","",MATCH(E1653,'Ref table week No.'!$B:$B,-1)),"")</f>
        <v/>
      </c>
    </row>
    <row r="1654" spans="2:9" x14ac:dyDescent="0.35">
      <c r="B1654" s="16"/>
      <c r="D1654" s="13" t="s">
        <v>82</v>
      </c>
      <c r="I1654" s="18" t="str">
        <f>IFERROR(IF($E1654="","",MATCH(E1654,'Ref table week No.'!$B:$B,-1)),"")</f>
        <v/>
      </c>
    </row>
    <row r="1655" spans="2:9" x14ac:dyDescent="0.35">
      <c r="B1655" s="16"/>
      <c r="D1655" s="13" t="s">
        <v>82</v>
      </c>
      <c r="I1655" s="18" t="str">
        <f>IFERROR(IF($E1655="","",MATCH(E1655,'Ref table week No.'!$B:$B,-1)),"")</f>
        <v/>
      </c>
    </row>
    <row r="1656" spans="2:9" x14ac:dyDescent="0.35">
      <c r="B1656" s="16"/>
      <c r="D1656" s="13" t="s">
        <v>82</v>
      </c>
      <c r="I1656" s="18" t="str">
        <f>IFERROR(IF($E1656="","",MATCH(E1656,'Ref table week No.'!$B:$B,-1)),"")</f>
        <v/>
      </c>
    </row>
    <row r="1657" spans="2:9" x14ac:dyDescent="0.35">
      <c r="B1657" s="16"/>
      <c r="D1657" s="13" t="s">
        <v>82</v>
      </c>
      <c r="I1657" s="18" t="str">
        <f>IFERROR(IF($E1657="","",MATCH(E1657,'Ref table week No.'!$B:$B,-1)),"")</f>
        <v/>
      </c>
    </row>
    <row r="1658" spans="2:9" x14ac:dyDescent="0.35">
      <c r="B1658" s="16"/>
      <c r="D1658" s="13" t="s">
        <v>82</v>
      </c>
      <c r="I1658" s="18" t="str">
        <f>IFERROR(IF($E1658="","",MATCH(E1658,'Ref table week No.'!$B:$B,-1)),"")</f>
        <v/>
      </c>
    </row>
    <row r="1659" spans="2:9" x14ac:dyDescent="0.35">
      <c r="B1659" s="16"/>
      <c r="D1659" s="13" t="s">
        <v>82</v>
      </c>
      <c r="I1659" s="18" t="str">
        <f>IFERROR(IF($E1659="","",MATCH(E1659,'Ref table week No.'!$B:$B,-1)),"")</f>
        <v/>
      </c>
    </row>
    <row r="1660" spans="2:9" x14ac:dyDescent="0.35">
      <c r="B1660" s="16"/>
      <c r="D1660" s="13" t="s">
        <v>82</v>
      </c>
      <c r="I1660" s="18" t="str">
        <f>IFERROR(IF($E1660="","",MATCH(E1660,'Ref table week No.'!$B:$B,-1)),"")</f>
        <v/>
      </c>
    </row>
    <row r="1661" spans="2:9" x14ac:dyDescent="0.35">
      <c r="B1661" s="16"/>
      <c r="D1661" s="13" t="s">
        <v>82</v>
      </c>
      <c r="I1661" s="18" t="str">
        <f>IFERROR(IF($E1661="","",MATCH(E1661,'Ref table week No.'!$B:$B,-1)),"")</f>
        <v/>
      </c>
    </row>
    <row r="1662" spans="2:9" x14ac:dyDescent="0.35">
      <c r="B1662" s="16"/>
      <c r="D1662" s="13" t="s">
        <v>82</v>
      </c>
      <c r="I1662" s="18" t="str">
        <f>IFERROR(IF($E1662="","",MATCH(E1662,'Ref table week No.'!$B:$B,-1)),"")</f>
        <v/>
      </c>
    </row>
    <row r="1663" spans="2:9" x14ac:dyDescent="0.35">
      <c r="B1663" s="16"/>
      <c r="D1663" s="13" t="s">
        <v>82</v>
      </c>
      <c r="I1663" s="18" t="str">
        <f>IFERROR(IF($E1663="","",MATCH(E1663,'Ref table week No.'!$B:$B,-1)),"")</f>
        <v/>
      </c>
    </row>
    <row r="1664" spans="2:9" x14ac:dyDescent="0.35">
      <c r="B1664" s="16"/>
      <c r="D1664" s="13" t="s">
        <v>82</v>
      </c>
      <c r="I1664" s="18" t="str">
        <f>IFERROR(IF($E1664="","",MATCH(E1664,'Ref table week No.'!$B:$B,-1)),"")</f>
        <v/>
      </c>
    </row>
    <row r="1665" spans="2:9" x14ac:dyDescent="0.35">
      <c r="B1665" s="16"/>
      <c r="D1665" s="13" t="s">
        <v>82</v>
      </c>
      <c r="I1665" s="18" t="str">
        <f>IFERROR(IF($E1665="","",MATCH(E1665,'Ref table week No.'!$B:$B,-1)),"")</f>
        <v/>
      </c>
    </row>
    <row r="1666" spans="2:9" x14ac:dyDescent="0.35">
      <c r="B1666" s="16"/>
      <c r="D1666" s="13" t="s">
        <v>82</v>
      </c>
      <c r="I1666" s="18" t="str">
        <f>IFERROR(IF($E1666="","",MATCH(E1666,'Ref table week No.'!$B:$B,-1)),"")</f>
        <v/>
      </c>
    </row>
    <row r="1667" spans="2:9" x14ac:dyDescent="0.35">
      <c r="B1667" s="16"/>
      <c r="D1667" s="13" t="s">
        <v>82</v>
      </c>
      <c r="I1667" s="18" t="str">
        <f>IFERROR(IF($E1667="","",MATCH(E1667,'Ref table week No.'!$B:$B,-1)),"")</f>
        <v/>
      </c>
    </row>
    <row r="1668" spans="2:9" x14ac:dyDescent="0.35">
      <c r="B1668" s="16"/>
      <c r="D1668" s="13" t="s">
        <v>82</v>
      </c>
      <c r="I1668" s="18" t="str">
        <f>IFERROR(IF($E1668="","",MATCH(E1668,'Ref table week No.'!$B:$B,-1)),"")</f>
        <v/>
      </c>
    </row>
    <row r="1669" spans="2:9" x14ac:dyDescent="0.35">
      <c r="B1669" s="16"/>
      <c r="D1669" s="13" t="s">
        <v>82</v>
      </c>
      <c r="I1669" s="18" t="str">
        <f>IFERROR(IF($E1669="","",MATCH(E1669,'Ref table week No.'!$B:$B,-1)),"")</f>
        <v/>
      </c>
    </row>
    <row r="1670" spans="2:9" x14ac:dyDescent="0.35">
      <c r="B1670" s="16"/>
      <c r="D1670" s="13" t="s">
        <v>82</v>
      </c>
      <c r="I1670" s="18" t="str">
        <f>IFERROR(IF($E1670="","",MATCH(E1670,'Ref table week No.'!$B:$B,-1)),"")</f>
        <v/>
      </c>
    </row>
    <row r="1671" spans="2:9" x14ac:dyDescent="0.35">
      <c r="B1671" s="16"/>
      <c r="D1671" s="13" t="s">
        <v>82</v>
      </c>
      <c r="I1671" s="18" t="str">
        <f>IFERROR(IF($E1671="","",MATCH(E1671,'Ref table week No.'!$B:$B,-1)),"")</f>
        <v/>
      </c>
    </row>
    <row r="1672" spans="2:9" x14ac:dyDescent="0.35">
      <c r="B1672" s="16"/>
      <c r="D1672" s="13" t="s">
        <v>82</v>
      </c>
      <c r="I1672" s="18" t="str">
        <f>IFERROR(IF($E1672="","",MATCH(E1672,'Ref table week No.'!$B:$B,-1)),"")</f>
        <v/>
      </c>
    </row>
    <row r="1673" spans="2:9" x14ac:dyDescent="0.35">
      <c r="B1673" s="16"/>
      <c r="D1673" s="13" t="s">
        <v>82</v>
      </c>
      <c r="I1673" s="18" t="str">
        <f>IFERROR(IF($E1673="","",MATCH(E1673,'Ref table week No.'!$B:$B,-1)),"")</f>
        <v/>
      </c>
    </row>
    <row r="1674" spans="2:9" x14ac:dyDescent="0.35">
      <c r="B1674" s="16"/>
      <c r="D1674" s="13" t="s">
        <v>82</v>
      </c>
      <c r="I1674" s="18" t="str">
        <f>IFERROR(IF($E1674="","",MATCH(E1674,'Ref table week No.'!$B:$B,-1)),"")</f>
        <v/>
      </c>
    </row>
    <row r="1675" spans="2:9" x14ac:dyDescent="0.35">
      <c r="B1675" s="16"/>
      <c r="D1675" s="13" t="s">
        <v>82</v>
      </c>
      <c r="I1675" s="18" t="str">
        <f>IFERROR(IF($E1675="","",MATCH(E1675,'Ref table week No.'!$B:$B,-1)),"")</f>
        <v/>
      </c>
    </row>
    <row r="1676" spans="2:9" x14ac:dyDescent="0.35">
      <c r="B1676" s="16"/>
      <c r="D1676" s="13" t="s">
        <v>82</v>
      </c>
      <c r="I1676" s="18" t="str">
        <f>IFERROR(IF($E1676="","",MATCH(E1676,'Ref table week No.'!$B:$B,-1)),"")</f>
        <v/>
      </c>
    </row>
    <row r="1677" spans="2:9" x14ac:dyDescent="0.35">
      <c r="B1677" s="16"/>
      <c r="D1677" s="13" t="s">
        <v>82</v>
      </c>
      <c r="I1677" s="18" t="str">
        <f>IFERROR(IF($E1677="","",MATCH(E1677,'Ref table week No.'!$B:$B,-1)),"")</f>
        <v/>
      </c>
    </row>
    <row r="1678" spans="2:9" x14ac:dyDescent="0.35">
      <c r="B1678" s="16"/>
      <c r="D1678" s="13" t="s">
        <v>82</v>
      </c>
      <c r="I1678" s="18" t="str">
        <f>IFERROR(IF($E1678="","",MATCH(E1678,'Ref table week No.'!$B:$B,-1)),"")</f>
        <v/>
      </c>
    </row>
    <row r="1679" spans="2:9" x14ac:dyDescent="0.35">
      <c r="B1679" s="16"/>
      <c r="D1679" s="13" t="s">
        <v>82</v>
      </c>
      <c r="I1679" s="18" t="str">
        <f>IFERROR(IF($E1679="","",MATCH(E1679,'Ref table week No.'!$B:$B,-1)),"")</f>
        <v/>
      </c>
    </row>
    <row r="1680" spans="2:9" x14ac:dyDescent="0.35">
      <c r="B1680" s="16"/>
      <c r="D1680" s="13" t="s">
        <v>82</v>
      </c>
      <c r="I1680" s="18" t="str">
        <f>IFERROR(IF($E1680="","",MATCH(E1680,'Ref table week No.'!$B:$B,-1)),"")</f>
        <v/>
      </c>
    </row>
    <row r="1681" spans="2:9" x14ac:dyDescent="0.35">
      <c r="B1681" s="16"/>
      <c r="D1681" s="13" t="s">
        <v>82</v>
      </c>
      <c r="I1681" s="18" t="str">
        <f>IFERROR(IF($E1681="","",MATCH(E1681,'Ref table week No.'!$B:$B,-1)),"")</f>
        <v/>
      </c>
    </row>
    <row r="1682" spans="2:9" x14ac:dyDescent="0.35">
      <c r="B1682" s="16"/>
      <c r="D1682" s="13" t="s">
        <v>82</v>
      </c>
      <c r="I1682" s="18" t="str">
        <f>IFERROR(IF($E1682="","",MATCH(E1682,'Ref table week No.'!$B:$B,-1)),"")</f>
        <v/>
      </c>
    </row>
    <row r="1683" spans="2:9" x14ac:dyDescent="0.35">
      <c r="B1683" s="16"/>
      <c r="D1683" s="13" t="s">
        <v>82</v>
      </c>
      <c r="I1683" s="18" t="str">
        <f>IFERROR(IF($E1683="","",MATCH(E1683,'Ref table week No.'!$B:$B,-1)),"")</f>
        <v/>
      </c>
    </row>
    <row r="1684" spans="2:9" x14ac:dyDescent="0.35">
      <c r="B1684" s="16"/>
      <c r="D1684" s="13" t="s">
        <v>82</v>
      </c>
      <c r="I1684" s="18" t="str">
        <f>IFERROR(IF($E1684="","",MATCH(E1684,'Ref table week No.'!$B:$B,-1)),"")</f>
        <v/>
      </c>
    </row>
    <row r="1685" spans="2:9" x14ac:dyDescent="0.35">
      <c r="B1685" s="16"/>
      <c r="D1685" s="13" t="s">
        <v>82</v>
      </c>
      <c r="I1685" s="18" t="str">
        <f>IFERROR(IF($E1685="","",MATCH(E1685,'Ref table week No.'!$B:$B,-1)),"")</f>
        <v/>
      </c>
    </row>
    <row r="1686" spans="2:9" x14ac:dyDescent="0.35">
      <c r="B1686" s="16"/>
      <c r="D1686" s="13" t="s">
        <v>82</v>
      </c>
      <c r="I1686" s="18" t="str">
        <f>IFERROR(IF($E1686="","",MATCH(E1686,'Ref table week No.'!$B:$B,-1)),"")</f>
        <v/>
      </c>
    </row>
    <row r="1687" spans="2:9" x14ac:dyDescent="0.35">
      <c r="B1687" s="16"/>
      <c r="D1687" s="13" t="s">
        <v>82</v>
      </c>
      <c r="I1687" s="18" t="str">
        <f>IFERROR(IF($E1687="","",MATCH(E1687,'Ref table week No.'!$B:$B,-1)),"")</f>
        <v/>
      </c>
    </row>
    <row r="1688" spans="2:9" x14ac:dyDescent="0.35">
      <c r="B1688" s="16"/>
      <c r="D1688" s="13" t="s">
        <v>82</v>
      </c>
      <c r="I1688" s="18" t="str">
        <f>IFERROR(IF($E1688="","",MATCH(E1688,'Ref table week No.'!$B:$B,-1)),"")</f>
        <v/>
      </c>
    </row>
    <row r="1689" spans="2:9" x14ac:dyDescent="0.35">
      <c r="B1689" s="16"/>
      <c r="D1689" s="13" t="s">
        <v>82</v>
      </c>
      <c r="I1689" s="18" t="str">
        <f>IFERROR(IF($E1689="","",MATCH(E1689,'Ref table week No.'!$B:$B,-1)),"")</f>
        <v/>
      </c>
    </row>
    <row r="1690" spans="2:9" x14ac:dyDescent="0.35">
      <c r="B1690" s="16"/>
      <c r="D1690" s="13" t="s">
        <v>82</v>
      </c>
      <c r="I1690" s="18" t="str">
        <f>IFERROR(IF($E1690="","",MATCH(E1690,'Ref table week No.'!$B:$B,-1)),"")</f>
        <v/>
      </c>
    </row>
    <row r="1691" spans="2:9" x14ac:dyDescent="0.35">
      <c r="B1691" s="16"/>
      <c r="D1691" s="13" t="s">
        <v>82</v>
      </c>
      <c r="I1691" s="18" t="str">
        <f>IFERROR(IF($E1691="","",MATCH(E1691,'Ref table week No.'!$B:$B,-1)),"")</f>
        <v/>
      </c>
    </row>
    <row r="1692" spans="2:9" x14ac:dyDescent="0.35">
      <c r="B1692" s="16"/>
      <c r="D1692" s="13" t="s">
        <v>82</v>
      </c>
      <c r="I1692" s="18" t="str">
        <f>IFERROR(IF($E1692="","",MATCH(E1692,'Ref table week No.'!$B:$B,-1)),"")</f>
        <v/>
      </c>
    </row>
    <row r="1693" spans="2:9" x14ac:dyDescent="0.35">
      <c r="B1693" s="16"/>
      <c r="D1693" s="13" t="s">
        <v>82</v>
      </c>
      <c r="I1693" s="18" t="str">
        <f>IFERROR(IF($E1693="","",MATCH(E1693,'Ref table week No.'!$B:$B,-1)),"")</f>
        <v/>
      </c>
    </row>
    <row r="1694" spans="2:9" x14ac:dyDescent="0.35">
      <c r="B1694" s="16"/>
      <c r="D1694" s="13" t="s">
        <v>82</v>
      </c>
      <c r="I1694" s="18" t="str">
        <f>IFERROR(IF($E1694="","",MATCH(E1694,'Ref table week No.'!$B:$B,-1)),"")</f>
        <v/>
      </c>
    </row>
    <row r="1695" spans="2:9" x14ac:dyDescent="0.35">
      <c r="B1695" s="16"/>
      <c r="D1695" s="13" t="s">
        <v>82</v>
      </c>
      <c r="I1695" s="18" t="str">
        <f>IFERROR(IF($E1695="","",MATCH(E1695,'Ref table week No.'!$B:$B,-1)),"")</f>
        <v/>
      </c>
    </row>
    <row r="1696" spans="2:9" x14ac:dyDescent="0.35">
      <c r="B1696" s="16"/>
      <c r="D1696" s="13" t="s">
        <v>82</v>
      </c>
      <c r="I1696" s="18" t="str">
        <f>IFERROR(IF($E1696="","",MATCH(E1696,'Ref table week No.'!$B:$B,-1)),"")</f>
        <v/>
      </c>
    </row>
    <row r="1697" spans="2:9" x14ac:dyDescent="0.35">
      <c r="B1697" s="16"/>
      <c r="D1697" s="13" t="s">
        <v>82</v>
      </c>
      <c r="I1697" s="18" t="str">
        <f>IFERROR(IF($E1697="","",MATCH(E1697,'Ref table week No.'!$B:$B,-1)),"")</f>
        <v/>
      </c>
    </row>
    <row r="1698" spans="2:9" x14ac:dyDescent="0.35">
      <c r="B1698" s="16"/>
      <c r="D1698" s="13" t="s">
        <v>82</v>
      </c>
      <c r="I1698" s="18" t="str">
        <f>IFERROR(IF($E1698="","",MATCH(E1698,'Ref table week No.'!$B:$B,-1)),"")</f>
        <v/>
      </c>
    </row>
    <row r="1699" spans="2:9" x14ac:dyDescent="0.35">
      <c r="B1699" s="16"/>
      <c r="D1699" s="13" t="s">
        <v>82</v>
      </c>
      <c r="I1699" s="18" t="str">
        <f>IFERROR(IF($E1699="","",MATCH(E1699,'Ref table week No.'!$B:$B,-1)),"")</f>
        <v/>
      </c>
    </row>
    <row r="1700" spans="2:9" x14ac:dyDescent="0.35">
      <c r="B1700" s="16"/>
      <c r="D1700" s="13" t="s">
        <v>82</v>
      </c>
      <c r="I1700" s="18" t="str">
        <f>IFERROR(IF($E1700="","",MATCH(E1700,'Ref table week No.'!$B:$B,-1)),"")</f>
        <v/>
      </c>
    </row>
    <row r="1701" spans="2:9" x14ac:dyDescent="0.35">
      <c r="B1701" s="16"/>
      <c r="D1701" s="13" t="s">
        <v>82</v>
      </c>
      <c r="I1701" s="18" t="str">
        <f>IFERROR(IF($E1701="","",MATCH(E1701,'Ref table week No.'!$B:$B,-1)),"")</f>
        <v/>
      </c>
    </row>
    <row r="1702" spans="2:9" x14ac:dyDescent="0.35">
      <c r="B1702" s="16"/>
      <c r="D1702" s="13" t="s">
        <v>82</v>
      </c>
      <c r="I1702" s="18" t="str">
        <f>IFERROR(IF($E1702="","",MATCH(E1702,'Ref table week No.'!$B:$B,-1)),"")</f>
        <v/>
      </c>
    </row>
    <row r="1703" spans="2:9" x14ac:dyDescent="0.35">
      <c r="B1703" s="16"/>
      <c r="D1703" s="13" t="s">
        <v>82</v>
      </c>
      <c r="I1703" s="18" t="str">
        <f>IFERROR(IF($E1703="","",MATCH(E1703,'Ref table week No.'!$B:$B,-1)),"")</f>
        <v/>
      </c>
    </row>
    <row r="1704" spans="2:9" x14ac:dyDescent="0.35">
      <c r="B1704" s="16"/>
      <c r="D1704" s="13" t="s">
        <v>82</v>
      </c>
      <c r="I1704" s="18" t="str">
        <f>IFERROR(IF($E1704="","",MATCH(E1704,'Ref table week No.'!$B:$B,-1)),"")</f>
        <v/>
      </c>
    </row>
    <row r="1705" spans="2:9" x14ac:dyDescent="0.35">
      <c r="B1705" s="16"/>
      <c r="D1705" s="13" t="s">
        <v>82</v>
      </c>
      <c r="I1705" s="18" t="str">
        <f>IFERROR(IF($E1705="","",MATCH(E1705,'Ref table week No.'!$B:$B,-1)),"")</f>
        <v/>
      </c>
    </row>
    <row r="1706" spans="2:9" x14ac:dyDescent="0.35">
      <c r="B1706" s="16"/>
      <c r="D1706" s="13" t="s">
        <v>82</v>
      </c>
      <c r="I1706" s="18" t="str">
        <f>IFERROR(IF($E1706="","",MATCH(E1706,'Ref table week No.'!$B:$B,-1)),"")</f>
        <v/>
      </c>
    </row>
    <row r="1707" spans="2:9" x14ac:dyDescent="0.35">
      <c r="B1707" s="16"/>
      <c r="D1707" s="13" t="s">
        <v>82</v>
      </c>
      <c r="I1707" s="18" t="str">
        <f>IFERROR(IF($E1707="","",MATCH(E1707,'Ref table week No.'!$B:$B,-1)),"")</f>
        <v/>
      </c>
    </row>
    <row r="1708" spans="2:9" x14ac:dyDescent="0.35">
      <c r="B1708" s="16"/>
      <c r="D1708" s="13" t="s">
        <v>82</v>
      </c>
      <c r="I1708" s="18" t="str">
        <f>IFERROR(IF($E1708="","",MATCH(E1708,'Ref table week No.'!$B:$B,-1)),"")</f>
        <v/>
      </c>
    </row>
    <row r="1709" spans="2:9" x14ac:dyDescent="0.35">
      <c r="B1709" s="16"/>
      <c r="D1709" s="13" t="s">
        <v>82</v>
      </c>
      <c r="I1709" s="18" t="str">
        <f>IFERROR(IF($E1709="","",MATCH(E1709,'Ref table week No.'!$B:$B,-1)),"")</f>
        <v/>
      </c>
    </row>
    <row r="1710" spans="2:9" x14ac:dyDescent="0.35">
      <c r="B1710" s="16"/>
      <c r="D1710" s="13" t="s">
        <v>82</v>
      </c>
      <c r="I1710" s="18" t="str">
        <f>IFERROR(IF($E1710="","",MATCH(E1710,'Ref table week No.'!$B:$B,-1)),"")</f>
        <v/>
      </c>
    </row>
    <row r="1711" spans="2:9" x14ac:dyDescent="0.35">
      <c r="B1711" s="16"/>
      <c r="D1711" s="13" t="s">
        <v>82</v>
      </c>
      <c r="I1711" s="18" t="str">
        <f>IFERROR(IF($E1711="","",MATCH(E1711,'Ref table week No.'!$B:$B,-1)),"")</f>
        <v/>
      </c>
    </row>
    <row r="1712" spans="2:9" x14ac:dyDescent="0.35">
      <c r="B1712" s="16"/>
      <c r="D1712" s="13" t="s">
        <v>82</v>
      </c>
      <c r="I1712" s="18" t="str">
        <f>IFERROR(IF($E1712="","",MATCH(E1712,'Ref table week No.'!$B:$B,-1)),"")</f>
        <v/>
      </c>
    </row>
    <row r="1713" spans="2:9" x14ac:dyDescent="0.35">
      <c r="B1713" s="16"/>
      <c r="D1713" s="13" t="s">
        <v>82</v>
      </c>
      <c r="I1713" s="18" t="str">
        <f>IFERROR(IF($E1713="","",MATCH(E1713,'Ref table week No.'!$B:$B,-1)),"")</f>
        <v/>
      </c>
    </row>
    <row r="1714" spans="2:9" x14ac:dyDescent="0.35">
      <c r="B1714" s="16"/>
      <c r="D1714" s="13" t="s">
        <v>82</v>
      </c>
      <c r="I1714" s="18" t="str">
        <f>IFERROR(IF($E1714="","",MATCH(E1714,'Ref table week No.'!$B:$B,-1)),"")</f>
        <v/>
      </c>
    </row>
    <row r="1715" spans="2:9" x14ac:dyDescent="0.35">
      <c r="B1715" s="16"/>
      <c r="D1715" s="13" t="s">
        <v>82</v>
      </c>
      <c r="I1715" s="18" t="str">
        <f>IFERROR(IF($E1715="","",MATCH(E1715,'Ref table week No.'!$B:$B,-1)),"")</f>
        <v/>
      </c>
    </row>
    <row r="1716" spans="2:9" x14ac:dyDescent="0.35">
      <c r="B1716" s="16"/>
      <c r="D1716" s="13" t="s">
        <v>82</v>
      </c>
      <c r="I1716" s="18" t="str">
        <f>IFERROR(IF($E1716="","",MATCH(E1716,'Ref table week No.'!$B:$B,-1)),"")</f>
        <v/>
      </c>
    </row>
    <row r="1717" spans="2:9" x14ac:dyDescent="0.35">
      <c r="B1717" s="16"/>
      <c r="D1717" s="13" t="s">
        <v>82</v>
      </c>
      <c r="I1717" s="18" t="str">
        <f>IFERROR(IF($E1717="","",MATCH(E1717,'Ref table week No.'!$B:$B,-1)),"")</f>
        <v/>
      </c>
    </row>
    <row r="1718" spans="2:9" x14ac:dyDescent="0.35">
      <c r="B1718" s="16"/>
      <c r="D1718" s="13" t="s">
        <v>82</v>
      </c>
      <c r="I1718" s="18" t="str">
        <f>IFERROR(IF($E1718="","",MATCH(E1718,'Ref table week No.'!$B:$B,-1)),"")</f>
        <v/>
      </c>
    </row>
    <row r="1719" spans="2:9" x14ac:dyDescent="0.35">
      <c r="B1719" s="16"/>
      <c r="D1719" s="13" t="s">
        <v>82</v>
      </c>
      <c r="I1719" s="18" t="str">
        <f>IFERROR(IF($E1719="","",MATCH(E1719,'Ref table week No.'!$B:$B,-1)),"")</f>
        <v/>
      </c>
    </row>
    <row r="1720" spans="2:9" x14ac:dyDescent="0.35">
      <c r="B1720" s="16"/>
      <c r="D1720" s="13" t="s">
        <v>82</v>
      </c>
      <c r="I1720" s="18" t="str">
        <f>IFERROR(IF($E1720="","",MATCH(E1720,'Ref table week No.'!$B:$B,-1)),"")</f>
        <v/>
      </c>
    </row>
    <row r="1721" spans="2:9" x14ac:dyDescent="0.35">
      <c r="B1721" s="16"/>
      <c r="D1721" s="13" t="s">
        <v>82</v>
      </c>
      <c r="I1721" s="18" t="str">
        <f>IFERROR(IF($E1721="","",MATCH(E1721,'Ref table week No.'!$B:$B,-1)),"")</f>
        <v/>
      </c>
    </row>
    <row r="1722" spans="2:9" x14ac:dyDescent="0.35">
      <c r="B1722" s="16"/>
      <c r="D1722" s="13" t="s">
        <v>82</v>
      </c>
      <c r="I1722" s="18" t="str">
        <f>IFERROR(IF($E1722="","",MATCH(E1722,'Ref table week No.'!$B:$B,-1)),"")</f>
        <v/>
      </c>
    </row>
    <row r="1723" spans="2:9" x14ac:dyDescent="0.35">
      <c r="B1723" s="16"/>
      <c r="D1723" s="13" t="s">
        <v>82</v>
      </c>
      <c r="I1723" s="18" t="str">
        <f>IFERROR(IF($E1723="","",MATCH(E1723,'Ref table week No.'!$B:$B,-1)),"")</f>
        <v/>
      </c>
    </row>
    <row r="1724" spans="2:9" x14ac:dyDescent="0.35">
      <c r="B1724" s="16"/>
      <c r="D1724" s="13" t="s">
        <v>82</v>
      </c>
      <c r="I1724" s="18" t="str">
        <f>IFERROR(IF($E1724="","",MATCH(E1724,'Ref table week No.'!$B:$B,-1)),"")</f>
        <v/>
      </c>
    </row>
    <row r="1725" spans="2:9" x14ac:dyDescent="0.35">
      <c r="B1725" s="16"/>
      <c r="D1725" s="13" t="s">
        <v>82</v>
      </c>
      <c r="I1725" s="18" t="str">
        <f>IFERROR(IF($E1725="","",MATCH(E1725,'Ref table week No.'!$B:$B,-1)),"")</f>
        <v/>
      </c>
    </row>
    <row r="1726" spans="2:9" x14ac:dyDescent="0.35">
      <c r="B1726" s="16"/>
      <c r="D1726" s="13" t="s">
        <v>82</v>
      </c>
      <c r="I1726" s="18" t="str">
        <f>IFERROR(IF($E1726="","",MATCH(E1726,'Ref table week No.'!$B:$B,-1)),"")</f>
        <v/>
      </c>
    </row>
    <row r="1727" spans="2:9" x14ac:dyDescent="0.35">
      <c r="B1727" s="16"/>
      <c r="D1727" s="13" t="s">
        <v>82</v>
      </c>
      <c r="I1727" s="18" t="str">
        <f>IFERROR(IF($E1727="","",MATCH(E1727,'Ref table week No.'!$B:$B,-1)),"")</f>
        <v/>
      </c>
    </row>
    <row r="1728" spans="2:9" x14ac:dyDescent="0.35">
      <c r="B1728" s="16"/>
      <c r="D1728" s="13" t="s">
        <v>82</v>
      </c>
      <c r="I1728" s="18" t="str">
        <f>IFERROR(IF($E1728="","",MATCH(E1728,'Ref table week No.'!$B:$B,-1)),"")</f>
        <v/>
      </c>
    </row>
    <row r="1729" spans="2:9" x14ac:dyDescent="0.35">
      <c r="B1729" s="16"/>
      <c r="D1729" s="13" t="s">
        <v>82</v>
      </c>
      <c r="I1729" s="18" t="str">
        <f>IFERROR(IF($E1729="","",MATCH(E1729,'Ref table week No.'!$B:$B,-1)),"")</f>
        <v/>
      </c>
    </row>
    <row r="1730" spans="2:9" x14ac:dyDescent="0.35">
      <c r="B1730" s="16"/>
      <c r="D1730" s="13" t="s">
        <v>82</v>
      </c>
      <c r="I1730" s="18" t="str">
        <f>IFERROR(IF($E1730="","",MATCH(E1730,'Ref table week No.'!$B:$B,-1)),"")</f>
        <v/>
      </c>
    </row>
    <row r="1731" spans="2:9" x14ac:dyDescent="0.35">
      <c r="B1731" s="16"/>
      <c r="D1731" s="13" t="s">
        <v>82</v>
      </c>
      <c r="I1731" s="18" t="str">
        <f>IFERROR(IF($E1731="","",MATCH(E1731,'Ref table week No.'!$B:$B,-1)),"")</f>
        <v/>
      </c>
    </row>
    <row r="1732" spans="2:9" x14ac:dyDescent="0.35">
      <c r="B1732" s="16"/>
      <c r="D1732" s="13" t="s">
        <v>82</v>
      </c>
      <c r="I1732" s="18" t="str">
        <f>IFERROR(IF($E1732="","",MATCH(E1732,'Ref table week No.'!$B:$B,-1)),"")</f>
        <v/>
      </c>
    </row>
    <row r="1733" spans="2:9" x14ac:dyDescent="0.35">
      <c r="B1733" s="16"/>
      <c r="D1733" s="13" t="s">
        <v>82</v>
      </c>
      <c r="I1733" s="18" t="str">
        <f>IFERROR(IF($E1733="","",MATCH(E1733,'Ref table week No.'!$B:$B,-1)),"")</f>
        <v/>
      </c>
    </row>
    <row r="1734" spans="2:9" x14ac:dyDescent="0.35">
      <c r="B1734" s="16"/>
      <c r="D1734" s="13" t="s">
        <v>82</v>
      </c>
      <c r="I1734" s="18" t="str">
        <f>IFERROR(IF($E1734="","",MATCH(E1734,'Ref table week No.'!$B:$B,-1)),"")</f>
        <v/>
      </c>
    </row>
    <row r="1735" spans="2:9" x14ac:dyDescent="0.35">
      <c r="B1735" s="16"/>
      <c r="D1735" s="13" t="s">
        <v>82</v>
      </c>
      <c r="I1735" s="18" t="str">
        <f>IFERROR(IF($E1735="","",MATCH(E1735,'Ref table week No.'!$B:$B,-1)),"")</f>
        <v/>
      </c>
    </row>
    <row r="1736" spans="2:9" x14ac:dyDescent="0.35">
      <c r="B1736" s="16"/>
      <c r="D1736" s="13" t="s">
        <v>82</v>
      </c>
      <c r="I1736" s="18" t="str">
        <f>IFERROR(IF($E1736="","",MATCH(E1736,'Ref table week No.'!$B:$B,-1)),"")</f>
        <v/>
      </c>
    </row>
    <row r="1737" spans="2:9" x14ac:dyDescent="0.35">
      <c r="B1737" s="16"/>
      <c r="D1737" s="13" t="s">
        <v>82</v>
      </c>
      <c r="I1737" s="18" t="str">
        <f>IFERROR(IF($E1737="","",MATCH(E1737,'Ref table week No.'!$B:$B,-1)),"")</f>
        <v/>
      </c>
    </row>
    <row r="1738" spans="2:9" x14ac:dyDescent="0.35">
      <c r="B1738" s="16"/>
      <c r="D1738" s="13" t="s">
        <v>82</v>
      </c>
      <c r="I1738" s="18" t="str">
        <f>IFERROR(IF($E1738="","",MATCH(E1738,'Ref table week No.'!$B:$B,-1)),"")</f>
        <v/>
      </c>
    </row>
    <row r="1739" spans="2:9" x14ac:dyDescent="0.35">
      <c r="B1739" s="16"/>
      <c r="D1739" s="13" t="s">
        <v>82</v>
      </c>
      <c r="I1739" s="18" t="str">
        <f>IFERROR(IF($E1739="","",MATCH(E1739,'Ref table week No.'!$B:$B,-1)),"")</f>
        <v/>
      </c>
    </row>
    <row r="1740" spans="2:9" x14ac:dyDescent="0.35">
      <c r="B1740" s="16"/>
      <c r="D1740" s="13" t="s">
        <v>82</v>
      </c>
      <c r="I1740" s="18" t="str">
        <f>IFERROR(IF($E1740="","",MATCH(E1740,'Ref table week No.'!$B:$B,-1)),"")</f>
        <v/>
      </c>
    </row>
    <row r="1741" spans="2:9" x14ac:dyDescent="0.35">
      <c r="B1741" s="16"/>
      <c r="D1741" s="13" t="s">
        <v>82</v>
      </c>
      <c r="I1741" s="18" t="str">
        <f>IFERROR(IF($E1741="","",MATCH(E1741,'Ref table week No.'!$B:$B,-1)),"")</f>
        <v/>
      </c>
    </row>
    <row r="1742" spans="2:9" x14ac:dyDescent="0.35">
      <c r="B1742" s="16"/>
      <c r="D1742" s="13" t="s">
        <v>82</v>
      </c>
      <c r="I1742" s="18" t="str">
        <f>IFERROR(IF($E1742="","",MATCH(E1742,'Ref table week No.'!$B:$B,-1)),"")</f>
        <v/>
      </c>
    </row>
    <row r="1743" spans="2:9" x14ac:dyDescent="0.35">
      <c r="B1743" s="16"/>
      <c r="D1743" s="13" t="s">
        <v>82</v>
      </c>
      <c r="I1743" s="18" t="str">
        <f>IFERROR(IF($E1743="","",MATCH(E1743,'Ref table week No.'!$B:$B,-1)),"")</f>
        <v/>
      </c>
    </row>
    <row r="1744" spans="2:9" x14ac:dyDescent="0.35">
      <c r="B1744" s="16"/>
      <c r="D1744" s="13" t="s">
        <v>82</v>
      </c>
      <c r="I1744" s="18" t="str">
        <f>IFERROR(IF($E1744="","",MATCH(E1744,'Ref table week No.'!$B:$B,-1)),"")</f>
        <v/>
      </c>
    </row>
    <row r="1745" spans="2:9" x14ac:dyDescent="0.35">
      <c r="B1745" s="16"/>
      <c r="D1745" s="13" t="s">
        <v>82</v>
      </c>
      <c r="I1745" s="18" t="str">
        <f>IFERROR(IF($E1745="","",MATCH(E1745,'Ref table week No.'!$B:$B,-1)),"")</f>
        <v/>
      </c>
    </row>
    <row r="1746" spans="2:9" x14ac:dyDescent="0.35">
      <c r="B1746" s="16"/>
      <c r="D1746" s="13" t="s">
        <v>82</v>
      </c>
      <c r="I1746" s="18" t="str">
        <f>IFERROR(IF($E1746="","",MATCH(E1746,'Ref table week No.'!$B:$B,-1)),"")</f>
        <v/>
      </c>
    </row>
    <row r="1747" spans="2:9" x14ac:dyDescent="0.35">
      <c r="B1747" s="16"/>
      <c r="D1747" s="13" t="s">
        <v>82</v>
      </c>
      <c r="I1747" s="18" t="str">
        <f>IFERROR(IF($E1747="","",MATCH(E1747,'Ref table week No.'!$B:$B,-1)),"")</f>
        <v/>
      </c>
    </row>
    <row r="1748" spans="2:9" x14ac:dyDescent="0.35">
      <c r="B1748" s="16"/>
      <c r="D1748" s="13" t="s">
        <v>82</v>
      </c>
      <c r="I1748" s="18" t="str">
        <f>IFERROR(IF($E1748="","",MATCH(E1748,'Ref table week No.'!$B:$B,-1)),"")</f>
        <v/>
      </c>
    </row>
    <row r="1749" spans="2:9" x14ac:dyDescent="0.35">
      <c r="B1749" s="16"/>
      <c r="D1749" s="13" t="s">
        <v>82</v>
      </c>
      <c r="I1749" s="18" t="str">
        <f>IFERROR(IF($E1749="","",MATCH(E1749,'Ref table week No.'!$B:$B,-1)),"")</f>
        <v/>
      </c>
    </row>
    <row r="1750" spans="2:9" x14ac:dyDescent="0.35">
      <c r="B1750" s="16"/>
      <c r="D1750" s="13" t="s">
        <v>82</v>
      </c>
      <c r="I1750" s="18" t="str">
        <f>IFERROR(IF($E1750="","",MATCH(E1750,'Ref table week No.'!$B:$B,-1)),"")</f>
        <v/>
      </c>
    </row>
    <row r="1751" spans="2:9" x14ac:dyDescent="0.35">
      <c r="B1751" s="16"/>
      <c r="D1751" s="13" t="s">
        <v>82</v>
      </c>
      <c r="I1751" s="18" t="str">
        <f>IFERROR(IF($E1751="","",MATCH(E1751,'Ref table week No.'!$B:$B,-1)),"")</f>
        <v/>
      </c>
    </row>
    <row r="1752" spans="2:9" x14ac:dyDescent="0.35">
      <c r="B1752" s="16"/>
      <c r="D1752" s="13" t="s">
        <v>82</v>
      </c>
      <c r="I1752" s="18" t="str">
        <f>IFERROR(IF($E1752="","",MATCH(E1752,'Ref table week No.'!$B:$B,-1)),"")</f>
        <v/>
      </c>
    </row>
    <row r="1753" spans="2:9" x14ac:dyDescent="0.35">
      <c r="B1753" s="16"/>
      <c r="D1753" s="13" t="s">
        <v>82</v>
      </c>
      <c r="I1753" s="18" t="str">
        <f>IFERROR(IF($E1753="","",MATCH(E1753,'Ref table week No.'!$B:$B,-1)),"")</f>
        <v/>
      </c>
    </row>
    <row r="1754" spans="2:9" x14ac:dyDescent="0.35">
      <c r="B1754" s="16"/>
      <c r="D1754" s="13" t="s">
        <v>82</v>
      </c>
      <c r="I1754" s="18" t="str">
        <f>IFERROR(IF($E1754="","",MATCH(E1754,'Ref table week No.'!$B:$B,-1)),"")</f>
        <v/>
      </c>
    </row>
    <row r="1755" spans="2:9" x14ac:dyDescent="0.35">
      <c r="B1755" s="16"/>
      <c r="D1755" s="13" t="s">
        <v>82</v>
      </c>
      <c r="I1755" s="18" t="str">
        <f>IFERROR(IF($E1755="","",MATCH(E1755,'Ref table week No.'!$B:$B,-1)),"")</f>
        <v/>
      </c>
    </row>
    <row r="1756" spans="2:9" x14ac:dyDescent="0.35">
      <c r="B1756" s="16"/>
      <c r="D1756" s="13" t="s">
        <v>82</v>
      </c>
      <c r="I1756" s="18" t="str">
        <f>IFERROR(IF($E1756="","",MATCH(E1756,'Ref table week No.'!$B:$B,-1)),"")</f>
        <v/>
      </c>
    </row>
    <row r="1757" spans="2:9" x14ac:dyDescent="0.35">
      <c r="B1757" s="16"/>
      <c r="D1757" s="13" t="s">
        <v>82</v>
      </c>
      <c r="I1757" s="18" t="str">
        <f>IFERROR(IF($E1757="","",MATCH(E1757,'Ref table week No.'!$B:$B,-1)),"")</f>
        <v/>
      </c>
    </row>
    <row r="1758" spans="2:9" x14ac:dyDescent="0.35">
      <c r="B1758" s="16"/>
      <c r="D1758" s="13" t="s">
        <v>82</v>
      </c>
      <c r="I1758" s="18" t="str">
        <f>IFERROR(IF($E1758="","",MATCH(E1758,'Ref table week No.'!$B:$B,-1)),"")</f>
        <v/>
      </c>
    </row>
    <row r="1759" spans="2:9" x14ac:dyDescent="0.35">
      <c r="B1759" s="16"/>
      <c r="D1759" s="13" t="s">
        <v>82</v>
      </c>
      <c r="I1759" s="18" t="str">
        <f>IFERROR(IF($E1759="","",MATCH(E1759,'Ref table week No.'!$B:$B,-1)),"")</f>
        <v/>
      </c>
    </row>
    <row r="1760" spans="2:9" x14ac:dyDescent="0.35">
      <c r="B1760" s="16"/>
      <c r="D1760" s="13" t="s">
        <v>82</v>
      </c>
      <c r="I1760" s="18" t="str">
        <f>IFERROR(IF($E1760="","",MATCH(E1760,'Ref table week No.'!$B:$B,-1)),"")</f>
        <v/>
      </c>
    </row>
    <row r="1761" spans="2:9" x14ac:dyDescent="0.35">
      <c r="B1761" s="16"/>
      <c r="D1761" s="13" t="s">
        <v>82</v>
      </c>
      <c r="I1761" s="18" t="str">
        <f>IFERROR(IF($E1761="","",MATCH(E1761,'Ref table week No.'!$B:$B,-1)),"")</f>
        <v/>
      </c>
    </row>
    <row r="1762" spans="2:9" x14ac:dyDescent="0.35">
      <c r="B1762" s="16"/>
      <c r="D1762" s="13" t="s">
        <v>82</v>
      </c>
      <c r="I1762" s="18" t="str">
        <f>IFERROR(IF($E1762="","",MATCH(E1762,'Ref table week No.'!$B:$B,-1)),"")</f>
        <v/>
      </c>
    </row>
    <row r="1763" spans="2:9" x14ac:dyDescent="0.35">
      <c r="B1763" s="16"/>
      <c r="D1763" s="13" t="s">
        <v>82</v>
      </c>
      <c r="I1763" s="18" t="str">
        <f>IFERROR(IF($E1763="","",MATCH(E1763,'Ref table week No.'!$B:$B,-1)),"")</f>
        <v/>
      </c>
    </row>
    <row r="1764" spans="2:9" x14ac:dyDescent="0.35">
      <c r="B1764" s="16"/>
      <c r="D1764" s="13" t="s">
        <v>82</v>
      </c>
      <c r="I1764" s="18" t="str">
        <f>IFERROR(IF($E1764="","",MATCH(E1764,'Ref table week No.'!$B:$B,-1)),"")</f>
        <v/>
      </c>
    </row>
    <row r="1765" spans="2:9" x14ac:dyDescent="0.35">
      <c r="B1765" s="16"/>
      <c r="D1765" s="13" t="s">
        <v>82</v>
      </c>
      <c r="I1765" s="18" t="str">
        <f>IFERROR(IF($E1765="","",MATCH(E1765,'Ref table week No.'!$B:$B,-1)),"")</f>
        <v/>
      </c>
    </row>
    <row r="1766" spans="2:9" x14ac:dyDescent="0.35">
      <c r="B1766" s="16"/>
      <c r="D1766" s="13" t="s">
        <v>82</v>
      </c>
      <c r="I1766" s="18" t="str">
        <f>IFERROR(IF($E1766="","",MATCH(E1766,'Ref table week No.'!$B:$B,-1)),"")</f>
        <v/>
      </c>
    </row>
    <row r="1767" spans="2:9" x14ac:dyDescent="0.35">
      <c r="B1767" s="16"/>
      <c r="D1767" s="13" t="s">
        <v>82</v>
      </c>
      <c r="I1767" s="18" t="str">
        <f>IFERROR(IF($E1767="","",MATCH(E1767,'Ref table week No.'!$B:$B,-1)),"")</f>
        <v/>
      </c>
    </row>
    <row r="1768" spans="2:9" x14ac:dyDescent="0.35">
      <c r="B1768" s="16"/>
      <c r="D1768" s="13" t="s">
        <v>82</v>
      </c>
      <c r="I1768" s="18" t="str">
        <f>IFERROR(IF($E1768="","",MATCH(E1768,'Ref table week No.'!$B:$B,-1)),"")</f>
        <v/>
      </c>
    </row>
    <row r="1769" spans="2:9" x14ac:dyDescent="0.35">
      <c r="B1769" s="16"/>
      <c r="D1769" s="13" t="s">
        <v>82</v>
      </c>
      <c r="I1769" s="18" t="str">
        <f>IFERROR(IF($E1769="","",MATCH(E1769,'Ref table week No.'!$B:$B,-1)),"")</f>
        <v/>
      </c>
    </row>
    <row r="1770" spans="2:9" x14ac:dyDescent="0.35">
      <c r="B1770" s="16"/>
      <c r="D1770" s="13" t="s">
        <v>82</v>
      </c>
      <c r="I1770" s="18" t="str">
        <f>IFERROR(IF($E1770="","",MATCH(E1770,'Ref table week No.'!$B:$B,-1)),"")</f>
        <v/>
      </c>
    </row>
    <row r="1771" spans="2:9" x14ac:dyDescent="0.35">
      <c r="B1771" s="16"/>
      <c r="D1771" s="13" t="s">
        <v>82</v>
      </c>
      <c r="I1771" s="18" t="str">
        <f>IFERROR(IF($E1771="","",MATCH(E1771,'Ref table week No.'!$B:$B,-1)),"")</f>
        <v/>
      </c>
    </row>
    <row r="1772" spans="2:9" x14ac:dyDescent="0.35">
      <c r="B1772" s="16"/>
      <c r="D1772" s="13" t="s">
        <v>82</v>
      </c>
      <c r="I1772" s="18" t="str">
        <f>IFERROR(IF($E1772="","",MATCH(E1772,'Ref table week No.'!$B:$B,-1)),"")</f>
        <v/>
      </c>
    </row>
    <row r="1773" spans="2:9" x14ac:dyDescent="0.35">
      <c r="B1773" s="16"/>
      <c r="D1773" s="13" t="s">
        <v>82</v>
      </c>
      <c r="I1773" s="18" t="str">
        <f>IFERROR(IF($E1773="","",MATCH(E1773,'Ref table week No.'!$B:$B,-1)),"")</f>
        <v/>
      </c>
    </row>
    <row r="1774" spans="2:9" x14ac:dyDescent="0.35">
      <c r="B1774" s="16"/>
      <c r="D1774" s="13" t="s">
        <v>82</v>
      </c>
      <c r="I1774" s="18" t="str">
        <f>IFERROR(IF($E1774="","",MATCH(E1774,'Ref table week No.'!$B:$B,-1)),"")</f>
        <v/>
      </c>
    </row>
    <row r="1775" spans="2:9" x14ac:dyDescent="0.35">
      <c r="B1775" s="16"/>
      <c r="D1775" s="13" t="s">
        <v>82</v>
      </c>
      <c r="I1775" s="18" t="str">
        <f>IFERROR(IF($E1775="","",MATCH(E1775,'Ref table week No.'!$B:$B,-1)),"")</f>
        <v/>
      </c>
    </row>
    <row r="1776" spans="2:9" x14ac:dyDescent="0.35">
      <c r="B1776" s="16"/>
      <c r="D1776" s="13" t="s">
        <v>82</v>
      </c>
      <c r="I1776" s="18" t="str">
        <f>IFERROR(IF($E1776="","",MATCH(E1776,'Ref table week No.'!$B:$B,-1)),"")</f>
        <v/>
      </c>
    </row>
    <row r="1777" spans="2:9" x14ac:dyDescent="0.35">
      <c r="B1777" s="16"/>
      <c r="D1777" s="13" t="s">
        <v>82</v>
      </c>
      <c r="I1777" s="18" t="str">
        <f>IFERROR(IF($E1777="","",MATCH(E1777,'Ref table week No.'!$B:$B,-1)),"")</f>
        <v/>
      </c>
    </row>
    <row r="1778" spans="2:9" x14ac:dyDescent="0.35">
      <c r="B1778" s="16"/>
      <c r="D1778" s="13" t="s">
        <v>82</v>
      </c>
      <c r="I1778" s="18" t="str">
        <f>IFERROR(IF($E1778="","",MATCH(E1778,'Ref table week No.'!$B:$B,-1)),"")</f>
        <v/>
      </c>
    </row>
    <row r="1779" spans="2:9" x14ac:dyDescent="0.35">
      <c r="B1779" s="16"/>
      <c r="D1779" s="13" t="s">
        <v>82</v>
      </c>
      <c r="I1779" s="18" t="str">
        <f>IFERROR(IF($E1779="","",MATCH(E1779,'Ref table week No.'!$B:$B,-1)),"")</f>
        <v/>
      </c>
    </row>
    <row r="1780" spans="2:9" x14ac:dyDescent="0.35">
      <c r="B1780" s="16"/>
      <c r="D1780" s="13" t="s">
        <v>82</v>
      </c>
      <c r="I1780" s="18" t="str">
        <f>IFERROR(IF($E1780="","",MATCH(E1780,'Ref table week No.'!$B:$B,-1)),"")</f>
        <v/>
      </c>
    </row>
    <row r="1781" spans="2:9" x14ac:dyDescent="0.35">
      <c r="B1781" s="16"/>
      <c r="D1781" s="13" t="s">
        <v>82</v>
      </c>
      <c r="I1781" s="18" t="str">
        <f>IFERROR(IF($E1781="","",MATCH(E1781,'Ref table week No.'!$B:$B,-1)),"")</f>
        <v/>
      </c>
    </row>
    <row r="1782" spans="2:9" x14ac:dyDescent="0.35">
      <c r="B1782" s="16"/>
      <c r="D1782" s="13" t="s">
        <v>82</v>
      </c>
      <c r="I1782" s="18" t="str">
        <f>IFERROR(IF($E1782="","",MATCH(E1782,'Ref table week No.'!$B:$B,-1)),"")</f>
        <v/>
      </c>
    </row>
    <row r="1783" spans="2:9" x14ac:dyDescent="0.35">
      <c r="B1783" s="16"/>
      <c r="D1783" s="13" t="s">
        <v>82</v>
      </c>
      <c r="I1783" s="18" t="str">
        <f>IFERROR(IF($E1783="","",MATCH(E1783,'Ref table week No.'!$B:$B,-1)),"")</f>
        <v/>
      </c>
    </row>
    <row r="1784" spans="2:9" x14ac:dyDescent="0.35">
      <c r="B1784" s="16"/>
      <c r="D1784" s="13" t="s">
        <v>82</v>
      </c>
      <c r="I1784" s="18" t="str">
        <f>IFERROR(IF($E1784="","",MATCH(E1784,'Ref table week No.'!$B:$B,-1)),"")</f>
        <v/>
      </c>
    </row>
    <row r="1785" spans="2:9" x14ac:dyDescent="0.35">
      <c r="B1785" s="16"/>
      <c r="D1785" s="13" t="s">
        <v>82</v>
      </c>
      <c r="I1785" s="18" t="str">
        <f>IFERROR(IF($E1785="","",MATCH(E1785,'Ref table week No.'!$B:$B,-1)),"")</f>
        <v/>
      </c>
    </row>
    <row r="1786" spans="2:9" x14ac:dyDescent="0.35">
      <c r="B1786" s="16"/>
      <c r="D1786" s="13" t="s">
        <v>82</v>
      </c>
      <c r="I1786" s="18" t="str">
        <f>IFERROR(IF($E1786="","",MATCH(E1786,'Ref table week No.'!$B:$B,-1)),"")</f>
        <v/>
      </c>
    </row>
    <row r="1787" spans="2:9" x14ac:dyDescent="0.35">
      <c r="B1787" s="16"/>
      <c r="D1787" s="13" t="s">
        <v>82</v>
      </c>
      <c r="I1787" s="18" t="str">
        <f>IFERROR(IF($E1787="","",MATCH(E1787,'Ref table week No.'!$B:$B,-1)),"")</f>
        <v/>
      </c>
    </row>
    <row r="1788" spans="2:9" x14ac:dyDescent="0.35">
      <c r="B1788" s="16"/>
      <c r="D1788" s="13" t="s">
        <v>82</v>
      </c>
      <c r="I1788" s="18" t="str">
        <f>IFERROR(IF($E1788="","",MATCH(E1788,'Ref table week No.'!$B:$B,-1)),"")</f>
        <v/>
      </c>
    </row>
    <row r="1789" spans="2:9" x14ac:dyDescent="0.35">
      <c r="B1789" s="16"/>
      <c r="D1789" s="13" t="s">
        <v>82</v>
      </c>
      <c r="I1789" s="18" t="str">
        <f>IFERROR(IF($E1789="","",MATCH(E1789,'Ref table week No.'!$B:$B,-1)),"")</f>
        <v/>
      </c>
    </row>
    <row r="1790" spans="2:9" x14ac:dyDescent="0.35">
      <c r="B1790" s="16"/>
      <c r="D1790" s="13" t="s">
        <v>82</v>
      </c>
      <c r="I1790" s="18" t="str">
        <f>IFERROR(IF($E1790="","",MATCH(E1790,'Ref table week No.'!$B:$B,-1)),"")</f>
        <v/>
      </c>
    </row>
    <row r="1791" spans="2:9" x14ac:dyDescent="0.35">
      <c r="B1791" s="16"/>
      <c r="D1791" s="13" t="s">
        <v>82</v>
      </c>
      <c r="I1791" s="18" t="str">
        <f>IFERROR(IF($E1791="","",MATCH(E1791,'Ref table week No.'!$B:$B,-1)),"")</f>
        <v/>
      </c>
    </row>
    <row r="1792" spans="2:9" x14ac:dyDescent="0.35">
      <c r="B1792" s="16"/>
      <c r="D1792" s="13" t="s">
        <v>82</v>
      </c>
      <c r="I1792" s="18" t="str">
        <f>IFERROR(IF($E1792="","",MATCH(E1792,'Ref table week No.'!$B:$B,-1)),"")</f>
        <v/>
      </c>
    </row>
    <row r="1793" spans="2:9" x14ac:dyDescent="0.35">
      <c r="B1793" s="16"/>
      <c r="D1793" s="13" t="s">
        <v>82</v>
      </c>
      <c r="I1793" s="18" t="str">
        <f>IFERROR(IF($E1793="","",MATCH(E1793,'Ref table week No.'!$B:$B,-1)),"")</f>
        <v/>
      </c>
    </row>
    <row r="1794" spans="2:9" x14ac:dyDescent="0.35">
      <c r="B1794" s="16"/>
      <c r="D1794" s="13" t="s">
        <v>82</v>
      </c>
      <c r="I1794" s="18" t="str">
        <f>IFERROR(IF($E1794="","",MATCH(E1794,'Ref table week No.'!$B:$B,-1)),"")</f>
        <v/>
      </c>
    </row>
    <row r="1795" spans="2:9" x14ac:dyDescent="0.35">
      <c r="B1795" s="16"/>
      <c r="D1795" s="13" t="s">
        <v>82</v>
      </c>
      <c r="I1795" s="18" t="str">
        <f>IFERROR(IF($E1795="","",MATCH(E1795,'Ref table week No.'!$B:$B,-1)),"")</f>
        <v/>
      </c>
    </row>
    <row r="1796" spans="2:9" x14ac:dyDescent="0.35">
      <c r="B1796" s="16"/>
      <c r="D1796" s="13" t="s">
        <v>82</v>
      </c>
      <c r="I1796" s="18" t="str">
        <f>IFERROR(IF($E1796="","",MATCH(E1796,'Ref table week No.'!$B:$B,-1)),"")</f>
        <v/>
      </c>
    </row>
    <row r="1797" spans="2:9" x14ac:dyDescent="0.35">
      <c r="B1797" s="16"/>
      <c r="D1797" s="13" t="s">
        <v>82</v>
      </c>
      <c r="I1797" s="18" t="str">
        <f>IFERROR(IF($E1797="","",MATCH(E1797,'Ref table week No.'!$B:$B,-1)),"")</f>
        <v/>
      </c>
    </row>
    <row r="1798" spans="2:9" x14ac:dyDescent="0.35">
      <c r="B1798" s="16"/>
      <c r="D1798" s="13" t="s">
        <v>82</v>
      </c>
      <c r="I1798" s="18" t="str">
        <f>IFERROR(IF($E1798="","",MATCH(E1798,'Ref table week No.'!$B:$B,-1)),"")</f>
        <v/>
      </c>
    </row>
    <row r="1799" spans="2:9" x14ac:dyDescent="0.35">
      <c r="B1799" s="16"/>
      <c r="D1799" s="13" t="s">
        <v>82</v>
      </c>
      <c r="I1799" s="18" t="str">
        <f>IFERROR(IF($E1799="","",MATCH(E1799,'Ref table week No.'!$B:$B,-1)),"")</f>
        <v/>
      </c>
    </row>
    <row r="1800" spans="2:9" x14ac:dyDescent="0.35">
      <c r="B1800" s="16"/>
      <c r="D1800" s="13" t="s">
        <v>82</v>
      </c>
      <c r="I1800" s="18" t="str">
        <f>IFERROR(IF($E1800="","",MATCH(E1800,'Ref table week No.'!$B:$B,-1)),"")</f>
        <v/>
      </c>
    </row>
    <row r="1801" spans="2:9" x14ac:dyDescent="0.35">
      <c r="B1801" s="16"/>
      <c r="D1801" s="13" t="s">
        <v>82</v>
      </c>
      <c r="I1801" s="18" t="str">
        <f>IFERROR(IF($E1801="","",MATCH(E1801,'Ref table week No.'!$B:$B,-1)),"")</f>
        <v/>
      </c>
    </row>
    <row r="1802" spans="2:9" x14ac:dyDescent="0.35">
      <c r="B1802" s="16"/>
      <c r="D1802" s="13" t="s">
        <v>82</v>
      </c>
      <c r="I1802" s="18" t="str">
        <f>IFERROR(IF($E1802="","",MATCH(E1802,'Ref table week No.'!$B:$B,-1)),"")</f>
        <v/>
      </c>
    </row>
    <row r="1803" spans="2:9" x14ac:dyDescent="0.35">
      <c r="B1803" s="16"/>
      <c r="D1803" s="13" t="s">
        <v>82</v>
      </c>
      <c r="I1803" s="18" t="str">
        <f>IFERROR(IF($E1803="","",MATCH(E1803,'Ref table week No.'!$B:$B,-1)),"")</f>
        <v/>
      </c>
    </row>
    <row r="1804" spans="2:9" x14ac:dyDescent="0.35">
      <c r="B1804" s="16"/>
      <c r="D1804" s="13" t="s">
        <v>82</v>
      </c>
      <c r="I1804" s="18" t="str">
        <f>IFERROR(IF($E1804="","",MATCH(E1804,'Ref table week No.'!$B:$B,-1)),"")</f>
        <v/>
      </c>
    </row>
    <row r="1805" spans="2:9" x14ac:dyDescent="0.35">
      <c r="B1805" s="16"/>
      <c r="D1805" s="13" t="s">
        <v>82</v>
      </c>
      <c r="I1805" s="18" t="str">
        <f>IFERROR(IF($E1805="","",MATCH(E1805,'Ref table week No.'!$B:$B,-1)),"")</f>
        <v/>
      </c>
    </row>
    <row r="1806" spans="2:9" x14ac:dyDescent="0.35">
      <c r="B1806" s="16"/>
      <c r="D1806" s="13" t="s">
        <v>82</v>
      </c>
      <c r="I1806" s="18" t="str">
        <f>IFERROR(IF($E1806="","",MATCH(E1806,'Ref table week No.'!$B:$B,-1)),"")</f>
        <v/>
      </c>
    </row>
    <row r="1807" spans="2:9" x14ac:dyDescent="0.35">
      <c r="B1807" s="16"/>
      <c r="D1807" s="13" t="s">
        <v>82</v>
      </c>
      <c r="I1807" s="18" t="str">
        <f>IFERROR(IF($E1807="","",MATCH(E1807,'Ref table week No.'!$B:$B,-1)),"")</f>
        <v/>
      </c>
    </row>
    <row r="1808" spans="2:9" x14ac:dyDescent="0.35">
      <c r="B1808" s="16"/>
      <c r="D1808" s="13" t="s">
        <v>82</v>
      </c>
      <c r="I1808" s="18" t="str">
        <f>IFERROR(IF($E1808="","",MATCH(E1808,'Ref table week No.'!$B:$B,-1)),"")</f>
        <v/>
      </c>
    </row>
    <row r="1809" spans="2:9" x14ac:dyDescent="0.35">
      <c r="B1809" s="16"/>
      <c r="D1809" s="13" t="s">
        <v>82</v>
      </c>
      <c r="I1809" s="18" t="str">
        <f>IFERROR(IF($E1809="","",MATCH(E1809,'Ref table week No.'!$B:$B,-1)),"")</f>
        <v/>
      </c>
    </row>
    <row r="1810" spans="2:9" x14ac:dyDescent="0.35">
      <c r="B1810" s="16"/>
      <c r="D1810" s="13" t="s">
        <v>82</v>
      </c>
      <c r="I1810" s="18" t="str">
        <f>IFERROR(IF($E1810="","",MATCH(E1810,'Ref table week No.'!$B:$B,-1)),"")</f>
        <v/>
      </c>
    </row>
    <row r="1811" spans="2:9" x14ac:dyDescent="0.35">
      <c r="B1811" s="16"/>
      <c r="D1811" s="13" t="s">
        <v>82</v>
      </c>
      <c r="I1811" s="18" t="str">
        <f>IFERROR(IF($E1811="","",MATCH(E1811,'Ref table week No.'!$B:$B,-1)),"")</f>
        <v/>
      </c>
    </row>
    <row r="1812" spans="2:9" x14ac:dyDescent="0.35">
      <c r="B1812" s="16"/>
      <c r="D1812" s="13" t="s">
        <v>82</v>
      </c>
      <c r="I1812" s="18" t="str">
        <f>IFERROR(IF($E1812="","",MATCH(E1812,'Ref table week No.'!$B:$B,-1)),"")</f>
        <v/>
      </c>
    </row>
    <row r="1813" spans="2:9" x14ac:dyDescent="0.35">
      <c r="B1813" s="16"/>
      <c r="D1813" s="13" t="s">
        <v>82</v>
      </c>
      <c r="I1813" s="18" t="str">
        <f>IFERROR(IF($E1813="","",MATCH(E1813,'Ref table week No.'!$B:$B,-1)),"")</f>
        <v/>
      </c>
    </row>
    <row r="1814" spans="2:9" x14ac:dyDescent="0.35">
      <c r="B1814" s="16"/>
      <c r="D1814" s="13" t="s">
        <v>82</v>
      </c>
      <c r="I1814" s="18" t="str">
        <f>IFERROR(IF($E1814="","",MATCH(E1814,'Ref table week No.'!$B:$B,-1)),"")</f>
        <v/>
      </c>
    </row>
    <row r="1815" spans="2:9" x14ac:dyDescent="0.35">
      <c r="B1815" s="16"/>
      <c r="D1815" s="13" t="s">
        <v>82</v>
      </c>
      <c r="I1815" s="18" t="str">
        <f>IFERROR(IF($E1815="","",MATCH(E1815,'Ref table week No.'!$B:$B,-1)),"")</f>
        <v/>
      </c>
    </row>
    <row r="1816" spans="2:9" x14ac:dyDescent="0.35">
      <c r="B1816" s="16"/>
      <c r="D1816" s="13" t="s">
        <v>82</v>
      </c>
      <c r="I1816" s="18" t="str">
        <f>IFERROR(IF($E1816="","",MATCH(E1816,'Ref table week No.'!$B:$B,-1)),"")</f>
        <v/>
      </c>
    </row>
    <row r="1817" spans="2:9" x14ac:dyDescent="0.35">
      <c r="B1817" s="16"/>
      <c r="D1817" s="13" t="s">
        <v>82</v>
      </c>
      <c r="I1817" s="18" t="str">
        <f>IFERROR(IF($E1817="","",MATCH(E1817,'Ref table week No.'!$B:$B,-1)),"")</f>
        <v/>
      </c>
    </row>
    <row r="1818" spans="2:9" x14ac:dyDescent="0.35">
      <c r="B1818" s="16"/>
      <c r="D1818" s="13" t="s">
        <v>82</v>
      </c>
      <c r="I1818" s="18" t="str">
        <f>IFERROR(IF($E1818="","",MATCH(E1818,'Ref table week No.'!$B:$B,-1)),"")</f>
        <v/>
      </c>
    </row>
    <row r="1819" spans="2:9" x14ac:dyDescent="0.35">
      <c r="B1819" s="16"/>
      <c r="D1819" s="13" t="s">
        <v>82</v>
      </c>
      <c r="I1819" s="18" t="str">
        <f>IFERROR(IF($E1819="","",MATCH(E1819,'Ref table week No.'!$B:$B,-1)),"")</f>
        <v/>
      </c>
    </row>
    <row r="1820" spans="2:9" x14ac:dyDescent="0.35">
      <c r="B1820" s="16"/>
      <c r="D1820" s="13" t="s">
        <v>82</v>
      </c>
      <c r="I1820" s="18" t="str">
        <f>IFERROR(IF($E1820="","",MATCH(E1820,'Ref table week No.'!$B:$B,-1)),"")</f>
        <v/>
      </c>
    </row>
    <row r="1821" spans="2:9" x14ac:dyDescent="0.35">
      <c r="B1821" s="16"/>
      <c r="D1821" s="13" t="s">
        <v>82</v>
      </c>
      <c r="I1821" s="18" t="str">
        <f>IFERROR(IF($E1821="","",MATCH(E1821,'Ref table week No.'!$B:$B,-1)),"")</f>
        <v/>
      </c>
    </row>
    <row r="1822" spans="2:9" x14ac:dyDescent="0.35">
      <c r="B1822" s="16"/>
      <c r="D1822" s="13" t="s">
        <v>82</v>
      </c>
      <c r="I1822" s="18" t="str">
        <f>IFERROR(IF($E1822="","",MATCH(E1822,'Ref table week No.'!$B:$B,-1)),"")</f>
        <v/>
      </c>
    </row>
    <row r="1823" spans="2:9" x14ac:dyDescent="0.35">
      <c r="B1823" s="16"/>
      <c r="D1823" s="13" t="s">
        <v>82</v>
      </c>
      <c r="I1823" s="18" t="str">
        <f>IFERROR(IF($E1823="","",MATCH(E1823,'Ref table week No.'!$B:$B,-1)),"")</f>
        <v/>
      </c>
    </row>
    <row r="1824" spans="2:9" x14ac:dyDescent="0.35">
      <c r="B1824" s="16"/>
      <c r="D1824" s="13" t="s">
        <v>82</v>
      </c>
      <c r="I1824" s="18" t="str">
        <f>IFERROR(IF($E1824="","",MATCH(E1824,'Ref table week No.'!$B:$B,-1)),"")</f>
        <v/>
      </c>
    </row>
    <row r="1825" spans="2:9" x14ac:dyDescent="0.35">
      <c r="B1825" s="16"/>
      <c r="D1825" s="13" t="s">
        <v>82</v>
      </c>
      <c r="I1825" s="18" t="str">
        <f>IFERROR(IF($E1825="","",MATCH(E1825,'Ref table week No.'!$B:$B,-1)),"")</f>
        <v/>
      </c>
    </row>
    <row r="1826" spans="2:9" x14ac:dyDescent="0.35">
      <c r="B1826" s="16"/>
      <c r="D1826" s="13" t="s">
        <v>82</v>
      </c>
      <c r="I1826" s="18" t="str">
        <f>IFERROR(IF($E1826="","",MATCH(E1826,'Ref table week No.'!$B:$B,-1)),"")</f>
        <v/>
      </c>
    </row>
    <row r="1827" spans="2:9" x14ac:dyDescent="0.35">
      <c r="B1827" s="16"/>
      <c r="D1827" s="13" t="s">
        <v>82</v>
      </c>
      <c r="I1827" s="18" t="str">
        <f>IFERROR(IF($E1827="","",MATCH(E1827,'Ref table week No.'!$B:$B,-1)),"")</f>
        <v/>
      </c>
    </row>
    <row r="1828" spans="2:9" x14ac:dyDescent="0.35">
      <c r="B1828" s="16"/>
      <c r="D1828" s="13" t="s">
        <v>82</v>
      </c>
      <c r="I1828" s="18" t="str">
        <f>IFERROR(IF($E1828="","",MATCH(E1828,'Ref table week No.'!$B:$B,-1)),"")</f>
        <v/>
      </c>
    </row>
    <row r="1829" spans="2:9" x14ac:dyDescent="0.35">
      <c r="B1829" s="16"/>
      <c r="D1829" s="13" t="s">
        <v>82</v>
      </c>
      <c r="I1829" s="18" t="str">
        <f>IFERROR(IF($E1829="","",MATCH(E1829,'Ref table week No.'!$B:$B,-1)),"")</f>
        <v/>
      </c>
    </row>
    <row r="1830" spans="2:9" x14ac:dyDescent="0.35">
      <c r="B1830" s="16"/>
      <c r="D1830" s="13" t="s">
        <v>82</v>
      </c>
      <c r="I1830" s="18" t="str">
        <f>IFERROR(IF($E1830="","",MATCH(E1830,'Ref table week No.'!$B:$B,-1)),"")</f>
        <v/>
      </c>
    </row>
    <row r="1831" spans="2:9" x14ac:dyDescent="0.35">
      <c r="B1831" s="16"/>
      <c r="D1831" s="13" t="s">
        <v>82</v>
      </c>
      <c r="I1831" s="18" t="str">
        <f>IFERROR(IF($E1831="","",MATCH(E1831,'Ref table week No.'!$B:$B,-1)),"")</f>
        <v/>
      </c>
    </row>
    <row r="1832" spans="2:9" x14ac:dyDescent="0.35">
      <c r="B1832" s="16"/>
      <c r="D1832" s="13" t="s">
        <v>82</v>
      </c>
      <c r="I1832" s="18" t="str">
        <f>IFERROR(IF($E1832="","",MATCH(E1832,'Ref table week No.'!$B:$B,-1)),"")</f>
        <v/>
      </c>
    </row>
    <row r="1833" spans="2:9" x14ac:dyDescent="0.35">
      <c r="B1833" s="16"/>
      <c r="D1833" s="13" t="s">
        <v>82</v>
      </c>
      <c r="I1833" s="18" t="str">
        <f>IFERROR(IF($E1833="","",MATCH(E1833,'Ref table week No.'!$B:$B,-1)),"")</f>
        <v/>
      </c>
    </row>
    <row r="1834" spans="2:9" x14ac:dyDescent="0.35">
      <c r="B1834" s="16"/>
      <c r="D1834" s="13" t="s">
        <v>82</v>
      </c>
      <c r="I1834" s="18" t="str">
        <f>IFERROR(IF($E1834="","",MATCH(E1834,'Ref table week No.'!$B:$B,-1)),"")</f>
        <v/>
      </c>
    </row>
    <row r="1835" spans="2:9" x14ac:dyDescent="0.35">
      <c r="B1835" s="16"/>
      <c r="D1835" s="13" t="s">
        <v>82</v>
      </c>
      <c r="I1835" s="18" t="str">
        <f>IFERROR(IF($E1835="","",MATCH(E1835,'Ref table week No.'!$B:$B,-1)),"")</f>
        <v/>
      </c>
    </row>
    <row r="1836" spans="2:9" x14ac:dyDescent="0.35">
      <c r="B1836" s="16"/>
      <c r="D1836" s="13" t="s">
        <v>82</v>
      </c>
      <c r="I1836" s="18" t="str">
        <f>IFERROR(IF($E1836="","",MATCH(E1836,'Ref table week No.'!$B:$B,-1)),"")</f>
        <v/>
      </c>
    </row>
    <row r="1837" spans="2:9" x14ac:dyDescent="0.35">
      <c r="B1837" s="16"/>
      <c r="D1837" s="13" t="s">
        <v>82</v>
      </c>
      <c r="I1837" s="18" t="str">
        <f>IFERROR(IF($E1837="","",MATCH(E1837,'Ref table week No.'!$B:$B,-1)),"")</f>
        <v/>
      </c>
    </row>
    <row r="1838" spans="2:9" x14ac:dyDescent="0.35">
      <c r="B1838" s="16"/>
      <c r="D1838" s="13" t="s">
        <v>82</v>
      </c>
      <c r="I1838" s="18" t="str">
        <f>IFERROR(IF($E1838="","",MATCH(E1838,'Ref table week No.'!$B:$B,-1)),"")</f>
        <v/>
      </c>
    </row>
    <row r="1839" spans="2:9" x14ac:dyDescent="0.35">
      <c r="B1839" s="16"/>
      <c r="D1839" s="13" t="s">
        <v>82</v>
      </c>
      <c r="I1839" s="18" t="str">
        <f>IFERROR(IF($E1839="","",MATCH(E1839,'Ref table week No.'!$B:$B,-1)),"")</f>
        <v/>
      </c>
    </row>
    <row r="1840" spans="2:9" x14ac:dyDescent="0.35">
      <c r="B1840" s="16"/>
      <c r="D1840" s="13" t="s">
        <v>82</v>
      </c>
      <c r="I1840" s="18" t="str">
        <f>IFERROR(IF($E1840="","",MATCH(E1840,'Ref table week No.'!$B:$B,-1)),"")</f>
        <v/>
      </c>
    </row>
    <row r="1841" spans="2:9" x14ac:dyDescent="0.35">
      <c r="B1841" s="16"/>
      <c r="D1841" s="13" t="s">
        <v>82</v>
      </c>
      <c r="I1841" s="18" t="str">
        <f>IFERROR(IF($E1841="","",MATCH(E1841,'Ref table week No.'!$B:$B,-1)),"")</f>
        <v/>
      </c>
    </row>
    <row r="1842" spans="2:9" x14ac:dyDescent="0.35">
      <c r="B1842" s="16"/>
      <c r="D1842" s="13" t="s">
        <v>82</v>
      </c>
      <c r="I1842" s="18" t="str">
        <f>IFERROR(IF($E1842="","",MATCH(E1842,'Ref table week No.'!$B:$B,-1)),"")</f>
        <v/>
      </c>
    </row>
    <row r="1843" spans="2:9" x14ac:dyDescent="0.35">
      <c r="B1843" s="16"/>
      <c r="D1843" s="13" t="s">
        <v>82</v>
      </c>
      <c r="I1843" s="18" t="str">
        <f>IFERROR(IF($E1843="","",MATCH(E1843,'Ref table week No.'!$B:$B,-1)),"")</f>
        <v/>
      </c>
    </row>
    <row r="1844" spans="2:9" x14ac:dyDescent="0.35">
      <c r="B1844" s="16"/>
      <c r="D1844" s="13" t="s">
        <v>82</v>
      </c>
      <c r="I1844" s="18" t="str">
        <f>IFERROR(IF($E1844="","",MATCH(E1844,'Ref table week No.'!$B:$B,-1)),"")</f>
        <v/>
      </c>
    </row>
    <row r="1845" spans="2:9" x14ac:dyDescent="0.35">
      <c r="B1845" s="16"/>
      <c r="D1845" s="13" t="s">
        <v>82</v>
      </c>
      <c r="I1845" s="18" t="str">
        <f>IFERROR(IF($E1845="","",MATCH(E1845,'Ref table week No.'!$B:$B,-1)),"")</f>
        <v/>
      </c>
    </row>
    <row r="1846" spans="2:9" x14ac:dyDescent="0.35">
      <c r="B1846" s="16"/>
      <c r="D1846" s="13" t="s">
        <v>82</v>
      </c>
      <c r="I1846" s="18" t="str">
        <f>IFERROR(IF($E1846="","",MATCH(E1846,'Ref table week No.'!$B:$B,-1)),"")</f>
        <v/>
      </c>
    </row>
    <row r="1847" spans="2:9" x14ac:dyDescent="0.35">
      <c r="B1847" s="16"/>
      <c r="D1847" s="13" t="s">
        <v>82</v>
      </c>
      <c r="I1847" s="18" t="str">
        <f>IFERROR(IF($E1847="","",MATCH(E1847,'Ref table week No.'!$B:$B,-1)),"")</f>
        <v/>
      </c>
    </row>
    <row r="1848" spans="2:9" x14ac:dyDescent="0.35">
      <c r="B1848" s="16"/>
      <c r="D1848" s="13" t="s">
        <v>82</v>
      </c>
      <c r="I1848" s="18" t="str">
        <f>IFERROR(IF($E1848="","",MATCH(E1848,'Ref table week No.'!$B:$B,-1)),"")</f>
        <v/>
      </c>
    </row>
    <row r="1849" spans="2:9" x14ac:dyDescent="0.35">
      <c r="B1849" s="16"/>
      <c r="D1849" s="13" t="s">
        <v>82</v>
      </c>
      <c r="I1849" s="18" t="str">
        <f>IFERROR(IF($E1849="","",MATCH(E1849,'Ref table week No.'!$B:$B,-1)),"")</f>
        <v/>
      </c>
    </row>
    <row r="1850" spans="2:9" x14ac:dyDescent="0.35">
      <c r="B1850" s="16"/>
      <c r="D1850" s="13" t="s">
        <v>82</v>
      </c>
      <c r="I1850" s="18" t="str">
        <f>IFERROR(IF($E1850="","",MATCH(E1850,'Ref table week No.'!$B:$B,-1)),"")</f>
        <v/>
      </c>
    </row>
    <row r="1851" spans="2:9" x14ac:dyDescent="0.35">
      <c r="B1851" s="16"/>
      <c r="D1851" s="13" t="s">
        <v>82</v>
      </c>
      <c r="I1851" s="18" t="str">
        <f>IFERROR(IF($E1851="","",MATCH(E1851,'Ref table week No.'!$B:$B,-1)),"")</f>
        <v/>
      </c>
    </row>
    <row r="1852" spans="2:9" x14ac:dyDescent="0.35">
      <c r="B1852" s="16"/>
      <c r="D1852" s="13" t="s">
        <v>82</v>
      </c>
      <c r="I1852" s="18" t="str">
        <f>IFERROR(IF($E1852="","",MATCH(E1852,'Ref table week No.'!$B:$B,-1)),"")</f>
        <v/>
      </c>
    </row>
    <row r="1853" spans="2:9" x14ac:dyDescent="0.35">
      <c r="B1853" s="16"/>
      <c r="D1853" s="13" t="s">
        <v>82</v>
      </c>
      <c r="I1853" s="18" t="str">
        <f>IFERROR(IF($E1853="","",MATCH(E1853,'Ref table week No.'!$B:$B,-1)),"")</f>
        <v/>
      </c>
    </row>
    <row r="1854" spans="2:9" x14ac:dyDescent="0.35">
      <c r="B1854" s="16"/>
      <c r="D1854" s="13" t="s">
        <v>82</v>
      </c>
      <c r="I1854" s="18" t="str">
        <f>IFERROR(IF($E1854="","",MATCH(E1854,'Ref table week No.'!$B:$B,-1)),"")</f>
        <v/>
      </c>
    </row>
    <row r="1855" spans="2:9" x14ac:dyDescent="0.35">
      <c r="B1855" s="16"/>
      <c r="D1855" s="13" t="s">
        <v>82</v>
      </c>
      <c r="I1855" s="18" t="str">
        <f>IFERROR(IF($E1855="","",MATCH(E1855,'Ref table week No.'!$B:$B,-1)),"")</f>
        <v/>
      </c>
    </row>
    <row r="1856" spans="2:9" x14ac:dyDescent="0.35">
      <c r="B1856" s="16"/>
      <c r="D1856" s="13" t="s">
        <v>82</v>
      </c>
      <c r="I1856" s="18" t="str">
        <f>IFERROR(IF($E1856="","",MATCH(E1856,'Ref table week No.'!$B:$B,-1)),"")</f>
        <v/>
      </c>
    </row>
    <row r="1857" spans="2:9" x14ac:dyDescent="0.35">
      <c r="B1857" s="16"/>
      <c r="D1857" s="13" t="s">
        <v>82</v>
      </c>
      <c r="I1857" s="18" t="str">
        <f>IFERROR(IF($E1857="","",MATCH(E1857,'Ref table week No.'!$B:$B,-1)),"")</f>
        <v/>
      </c>
    </row>
    <row r="1858" spans="2:9" x14ac:dyDescent="0.35">
      <c r="B1858" s="16"/>
      <c r="D1858" s="13" t="s">
        <v>82</v>
      </c>
      <c r="I1858" s="18" t="str">
        <f>IFERROR(IF($E1858="","",MATCH(E1858,'Ref table week No.'!$B:$B,-1)),"")</f>
        <v/>
      </c>
    </row>
    <row r="1859" spans="2:9" x14ac:dyDescent="0.35">
      <c r="B1859" s="16"/>
      <c r="D1859" s="13" t="s">
        <v>82</v>
      </c>
      <c r="I1859" s="18" t="str">
        <f>IFERROR(IF($E1859="","",MATCH(E1859,'Ref table week No.'!$B:$B,-1)),"")</f>
        <v/>
      </c>
    </row>
    <row r="1860" spans="2:9" x14ac:dyDescent="0.35">
      <c r="B1860" s="16"/>
      <c r="D1860" s="13" t="s">
        <v>82</v>
      </c>
      <c r="I1860" s="18" t="str">
        <f>IFERROR(IF($E1860="","",MATCH(E1860,'Ref table week No.'!$B:$B,-1)),"")</f>
        <v/>
      </c>
    </row>
    <row r="1861" spans="2:9" x14ac:dyDescent="0.35">
      <c r="B1861" s="16"/>
      <c r="D1861" s="13" t="s">
        <v>82</v>
      </c>
      <c r="I1861" s="18" t="str">
        <f>IFERROR(IF($E1861="","",MATCH(E1861,'Ref table week No.'!$B:$B,-1)),"")</f>
        <v/>
      </c>
    </row>
    <row r="1862" spans="2:9" x14ac:dyDescent="0.35">
      <c r="B1862" s="16"/>
      <c r="D1862" s="13" t="s">
        <v>82</v>
      </c>
      <c r="I1862" s="18" t="str">
        <f>IFERROR(IF($E1862="","",MATCH(E1862,'Ref table week No.'!$B:$B,-1)),"")</f>
        <v/>
      </c>
    </row>
    <row r="1863" spans="2:9" x14ac:dyDescent="0.35">
      <c r="B1863" s="16"/>
      <c r="D1863" s="13" t="s">
        <v>82</v>
      </c>
      <c r="I1863" s="18" t="str">
        <f>IFERROR(IF($E1863="","",MATCH(E1863,'Ref table week No.'!$B:$B,-1)),"")</f>
        <v/>
      </c>
    </row>
    <row r="1864" spans="2:9" x14ac:dyDescent="0.35">
      <c r="B1864" s="16"/>
      <c r="D1864" s="13" t="s">
        <v>82</v>
      </c>
      <c r="I1864" s="18" t="str">
        <f>IFERROR(IF($E1864="","",MATCH(E1864,'Ref table week No.'!$B:$B,-1)),"")</f>
        <v/>
      </c>
    </row>
    <row r="1865" spans="2:9" x14ac:dyDescent="0.35">
      <c r="B1865" s="16"/>
      <c r="D1865" s="13" t="s">
        <v>82</v>
      </c>
      <c r="I1865" s="18" t="str">
        <f>IFERROR(IF($E1865="","",MATCH(E1865,'Ref table week No.'!$B:$B,-1)),"")</f>
        <v/>
      </c>
    </row>
    <row r="1866" spans="2:9" x14ac:dyDescent="0.35">
      <c r="B1866" s="16"/>
      <c r="D1866" s="13" t="s">
        <v>82</v>
      </c>
      <c r="I1866" s="18" t="str">
        <f>IFERROR(IF($E1866="","",MATCH(E1866,'Ref table week No.'!$B:$B,-1)),"")</f>
        <v/>
      </c>
    </row>
    <row r="1867" spans="2:9" x14ac:dyDescent="0.35">
      <c r="B1867" s="16"/>
      <c r="D1867" s="13" t="s">
        <v>82</v>
      </c>
      <c r="I1867" s="18" t="str">
        <f>IFERROR(IF($E1867="","",MATCH(E1867,'Ref table week No.'!$B:$B,-1)),"")</f>
        <v/>
      </c>
    </row>
    <row r="1868" spans="2:9" x14ac:dyDescent="0.35">
      <c r="B1868" s="16"/>
      <c r="D1868" s="13" t="s">
        <v>82</v>
      </c>
      <c r="I1868" s="18" t="str">
        <f>IFERROR(IF($E1868="","",MATCH(E1868,'Ref table week No.'!$B:$B,-1)),"")</f>
        <v/>
      </c>
    </row>
    <row r="1869" spans="2:9" x14ac:dyDescent="0.35">
      <c r="B1869" s="16"/>
      <c r="D1869" s="13" t="s">
        <v>82</v>
      </c>
      <c r="I1869" s="18" t="str">
        <f>IFERROR(IF($E1869="","",MATCH(E1869,'Ref table week No.'!$B:$B,-1)),"")</f>
        <v/>
      </c>
    </row>
    <row r="1870" spans="2:9" x14ac:dyDescent="0.35">
      <c r="B1870" s="16"/>
      <c r="D1870" s="13" t="s">
        <v>82</v>
      </c>
      <c r="I1870" s="18" t="str">
        <f>IFERROR(IF($E1870="","",MATCH(E1870,'Ref table week No.'!$B:$B,-1)),"")</f>
        <v/>
      </c>
    </row>
    <row r="1871" spans="2:9" x14ac:dyDescent="0.35">
      <c r="B1871" s="16"/>
      <c r="D1871" s="13" t="s">
        <v>82</v>
      </c>
      <c r="I1871" s="18" t="str">
        <f>IFERROR(IF($E1871="","",MATCH(E1871,'Ref table week No.'!$B:$B,-1)),"")</f>
        <v/>
      </c>
    </row>
    <row r="1872" spans="2:9" x14ac:dyDescent="0.35">
      <c r="B1872" s="16"/>
      <c r="D1872" s="13" t="s">
        <v>82</v>
      </c>
      <c r="I1872" s="18" t="str">
        <f>IFERROR(IF($E1872="","",MATCH(E1872,'Ref table week No.'!$B:$B,-1)),"")</f>
        <v/>
      </c>
    </row>
    <row r="1873" spans="2:9" x14ac:dyDescent="0.35">
      <c r="B1873" s="16"/>
      <c r="D1873" s="13" t="s">
        <v>82</v>
      </c>
      <c r="I1873" s="18" t="str">
        <f>IFERROR(IF($E1873="","",MATCH(E1873,'Ref table week No.'!$B:$B,-1)),"")</f>
        <v/>
      </c>
    </row>
    <row r="1874" spans="2:9" x14ac:dyDescent="0.35">
      <c r="B1874" s="16"/>
      <c r="D1874" s="13" t="s">
        <v>82</v>
      </c>
      <c r="I1874" s="18" t="str">
        <f>IFERROR(IF($E1874="","",MATCH(E1874,'Ref table week No.'!$B:$B,-1)),"")</f>
        <v/>
      </c>
    </row>
    <row r="1875" spans="2:9" x14ac:dyDescent="0.35">
      <c r="B1875" s="16"/>
      <c r="D1875" s="13" t="s">
        <v>82</v>
      </c>
      <c r="I1875" s="18" t="str">
        <f>IFERROR(IF($E1875="","",MATCH(E1875,'Ref table week No.'!$B:$B,-1)),"")</f>
        <v/>
      </c>
    </row>
    <row r="1876" spans="2:9" x14ac:dyDescent="0.35">
      <c r="B1876" s="16"/>
      <c r="D1876" s="13" t="s">
        <v>82</v>
      </c>
      <c r="I1876" s="18" t="str">
        <f>IFERROR(IF($E1876="","",MATCH(E1876,'Ref table week No.'!$B:$B,-1)),"")</f>
        <v/>
      </c>
    </row>
    <row r="1877" spans="2:9" x14ac:dyDescent="0.35">
      <c r="B1877" s="16"/>
      <c r="D1877" s="13" t="s">
        <v>82</v>
      </c>
      <c r="I1877" s="18" t="str">
        <f>IFERROR(IF($E1877="","",MATCH(E1877,'Ref table week No.'!$B:$B,-1)),"")</f>
        <v/>
      </c>
    </row>
    <row r="1878" spans="2:9" x14ac:dyDescent="0.35">
      <c r="B1878" s="16"/>
      <c r="D1878" s="13" t="s">
        <v>82</v>
      </c>
      <c r="I1878" s="18" t="str">
        <f>IFERROR(IF($E1878="","",MATCH(E1878,'Ref table week No.'!$B:$B,-1)),"")</f>
        <v/>
      </c>
    </row>
    <row r="1879" spans="2:9" x14ac:dyDescent="0.35">
      <c r="B1879" s="16"/>
      <c r="D1879" s="13" t="s">
        <v>82</v>
      </c>
      <c r="I1879" s="18" t="str">
        <f>IFERROR(IF($E1879="","",MATCH(E1879,'Ref table week No.'!$B:$B,-1)),"")</f>
        <v/>
      </c>
    </row>
    <row r="1880" spans="2:9" x14ac:dyDescent="0.35">
      <c r="B1880" s="16"/>
      <c r="D1880" s="13" t="s">
        <v>82</v>
      </c>
      <c r="I1880" s="18" t="str">
        <f>IFERROR(IF($E1880="","",MATCH(E1880,'Ref table week No.'!$B:$B,-1)),"")</f>
        <v/>
      </c>
    </row>
    <row r="1881" spans="2:9" x14ac:dyDescent="0.35">
      <c r="B1881" s="16"/>
      <c r="D1881" s="13" t="s">
        <v>82</v>
      </c>
      <c r="I1881" s="18" t="str">
        <f>IFERROR(IF($E1881="","",MATCH(E1881,'Ref table week No.'!$B:$B,-1)),"")</f>
        <v/>
      </c>
    </row>
    <row r="1882" spans="2:9" x14ac:dyDescent="0.35">
      <c r="B1882" s="16"/>
      <c r="D1882" s="13" t="s">
        <v>82</v>
      </c>
      <c r="I1882" s="18" t="str">
        <f>IFERROR(IF($E1882="","",MATCH(E1882,'Ref table week No.'!$B:$B,-1)),"")</f>
        <v/>
      </c>
    </row>
    <row r="1883" spans="2:9" x14ac:dyDescent="0.35">
      <c r="B1883" s="16"/>
      <c r="D1883" s="13" t="s">
        <v>82</v>
      </c>
      <c r="I1883" s="18" t="str">
        <f>IFERROR(IF($E1883="","",MATCH(E1883,'Ref table week No.'!$B:$B,-1)),"")</f>
        <v/>
      </c>
    </row>
    <row r="1884" spans="2:9" x14ac:dyDescent="0.35">
      <c r="B1884" s="16"/>
      <c r="D1884" s="13" t="s">
        <v>82</v>
      </c>
      <c r="I1884" s="18" t="str">
        <f>IFERROR(IF($E1884="","",MATCH(E1884,'Ref table week No.'!$B:$B,-1)),"")</f>
        <v/>
      </c>
    </row>
    <row r="1885" spans="2:9" x14ac:dyDescent="0.35">
      <c r="B1885" s="16"/>
      <c r="D1885" s="13" t="s">
        <v>82</v>
      </c>
      <c r="I1885" s="18" t="str">
        <f>IFERROR(IF($E1885="","",MATCH(E1885,'Ref table week No.'!$B:$B,-1)),"")</f>
        <v/>
      </c>
    </row>
    <row r="1886" spans="2:9" x14ac:dyDescent="0.35">
      <c r="B1886" s="16"/>
      <c r="D1886" s="13" t="s">
        <v>82</v>
      </c>
      <c r="I1886" s="18" t="str">
        <f>IFERROR(IF($E1886="","",MATCH(E1886,'Ref table week No.'!$B:$B,-1)),"")</f>
        <v/>
      </c>
    </row>
    <row r="1887" spans="2:9" x14ac:dyDescent="0.35">
      <c r="B1887" s="16"/>
      <c r="D1887" s="13" t="s">
        <v>82</v>
      </c>
      <c r="I1887" s="18" t="str">
        <f>IFERROR(IF($E1887="","",MATCH(E1887,'Ref table week No.'!$B:$B,-1)),"")</f>
        <v/>
      </c>
    </row>
    <row r="1888" spans="2:9" x14ac:dyDescent="0.35">
      <c r="B1888" s="16"/>
      <c r="D1888" s="13" t="s">
        <v>82</v>
      </c>
      <c r="I1888" s="18" t="str">
        <f>IFERROR(IF($E1888="","",MATCH(E1888,'Ref table week No.'!$B:$B,-1)),"")</f>
        <v/>
      </c>
    </row>
    <row r="1889" spans="2:9" x14ac:dyDescent="0.35">
      <c r="B1889" s="16"/>
      <c r="D1889" s="13" t="s">
        <v>82</v>
      </c>
      <c r="I1889" s="18" t="str">
        <f>IFERROR(IF($E1889="","",MATCH(E1889,'Ref table week No.'!$B:$B,-1)),"")</f>
        <v/>
      </c>
    </row>
    <row r="1890" spans="2:9" x14ac:dyDescent="0.35">
      <c r="B1890" s="16"/>
      <c r="D1890" s="13" t="s">
        <v>82</v>
      </c>
      <c r="I1890" s="18" t="str">
        <f>IFERROR(IF($E1890="","",MATCH(E1890,'Ref table week No.'!$B:$B,-1)),"")</f>
        <v/>
      </c>
    </row>
    <row r="1891" spans="2:9" x14ac:dyDescent="0.35">
      <c r="B1891" s="16"/>
      <c r="D1891" s="13" t="s">
        <v>82</v>
      </c>
      <c r="I1891" s="18" t="str">
        <f>IFERROR(IF($E1891="","",MATCH(E1891,'Ref table week No.'!$B:$B,-1)),"")</f>
        <v/>
      </c>
    </row>
    <row r="1892" spans="2:9" x14ac:dyDescent="0.35">
      <c r="B1892" s="16"/>
      <c r="D1892" s="13" t="s">
        <v>82</v>
      </c>
      <c r="I1892" s="18" t="str">
        <f>IFERROR(IF($E1892="","",MATCH(E1892,'Ref table week No.'!$B:$B,-1)),"")</f>
        <v/>
      </c>
    </row>
    <row r="1893" spans="2:9" x14ac:dyDescent="0.35">
      <c r="B1893" s="16"/>
      <c r="D1893" s="13" t="s">
        <v>82</v>
      </c>
      <c r="I1893" s="18" t="str">
        <f>IFERROR(IF($E1893="","",MATCH(E1893,'Ref table week No.'!$B:$B,-1)),"")</f>
        <v/>
      </c>
    </row>
    <row r="1894" spans="2:9" x14ac:dyDescent="0.35">
      <c r="B1894" s="16"/>
      <c r="D1894" s="13" t="s">
        <v>82</v>
      </c>
      <c r="I1894" s="18" t="str">
        <f>IFERROR(IF($E1894="","",MATCH(E1894,'Ref table week No.'!$B:$B,-1)),"")</f>
        <v/>
      </c>
    </row>
    <row r="1895" spans="2:9" x14ac:dyDescent="0.35">
      <c r="B1895" s="16"/>
      <c r="D1895" s="13" t="s">
        <v>82</v>
      </c>
      <c r="I1895" s="18" t="str">
        <f>IFERROR(IF($E1895="","",MATCH(E1895,'Ref table week No.'!$B:$B,-1)),"")</f>
        <v/>
      </c>
    </row>
    <row r="1896" spans="2:9" x14ac:dyDescent="0.35">
      <c r="B1896" s="16"/>
      <c r="D1896" s="13" t="s">
        <v>82</v>
      </c>
      <c r="I1896" s="18" t="str">
        <f>IFERROR(IF($E1896="","",MATCH(E1896,'Ref table week No.'!$B:$B,-1)),"")</f>
        <v/>
      </c>
    </row>
    <row r="1897" spans="2:9" x14ac:dyDescent="0.35">
      <c r="B1897" s="16"/>
      <c r="D1897" s="13" t="s">
        <v>82</v>
      </c>
      <c r="I1897" s="18" t="str">
        <f>IFERROR(IF($E1897="","",MATCH(E1897,'Ref table week No.'!$B:$B,-1)),"")</f>
        <v/>
      </c>
    </row>
    <row r="1898" spans="2:9" x14ac:dyDescent="0.35">
      <c r="B1898" s="16"/>
      <c r="D1898" s="13" t="s">
        <v>82</v>
      </c>
      <c r="I1898" s="18" t="str">
        <f>IFERROR(IF($E1898="","",MATCH(E1898,'Ref table week No.'!$B:$B,-1)),"")</f>
        <v/>
      </c>
    </row>
    <row r="1899" spans="2:9" x14ac:dyDescent="0.35">
      <c r="B1899" s="16"/>
      <c r="D1899" s="13" t="s">
        <v>82</v>
      </c>
      <c r="I1899" s="18" t="str">
        <f>IFERROR(IF($E1899="","",MATCH(E1899,'Ref table week No.'!$B:$B,-1)),"")</f>
        <v/>
      </c>
    </row>
    <row r="1900" spans="2:9" x14ac:dyDescent="0.35">
      <c r="B1900" s="16"/>
      <c r="D1900" s="13" t="s">
        <v>82</v>
      </c>
      <c r="I1900" s="18" t="str">
        <f>IFERROR(IF($E1900="","",MATCH(E1900,'Ref table week No.'!$B:$B,-1)),"")</f>
        <v/>
      </c>
    </row>
    <row r="1901" spans="2:9" x14ac:dyDescent="0.35">
      <c r="B1901" s="16"/>
      <c r="D1901" s="13" t="s">
        <v>82</v>
      </c>
      <c r="I1901" s="18" t="str">
        <f>IFERROR(IF($E1901="","",MATCH(E1901,'Ref table week No.'!$B:$B,-1)),"")</f>
        <v/>
      </c>
    </row>
    <row r="1902" spans="2:9" x14ac:dyDescent="0.35">
      <c r="B1902" s="16"/>
      <c r="D1902" s="13" t="s">
        <v>82</v>
      </c>
      <c r="I1902" s="18" t="str">
        <f>IFERROR(IF($E1902="","",MATCH(E1902,'Ref table week No.'!$B:$B,-1)),"")</f>
        <v/>
      </c>
    </row>
    <row r="1903" spans="2:9" x14ac:dyDescent="0.35">
      <c r="B1903" s="16"/>
      <c r="D1903" s="13" t="s">
        <v>82</v>
      </c>
      <c r="I1903" s="18" t="str">
        <f>IFERROR(IF($E1903="","",MATCH(E1903,'Ref table week No.'!$B:$B,-1)),"")</f>
        <v/>
      </c>
    </row>
    <row r="1904" spans="2:9" x14ac:dyDescent="0.35">
      <c r="B1904" s="16"/>
      <c r="D1904" s="13" t="s">
        <v>82</v>
      </c>
      <c r="I1904" s="18" t="str">
        <f>IFERROR(IF($E1904="","",MATCH(E1904,'Ref table week No.'!$B:$B,-1)),"")</f>
        <v/>
      </c>
    </row>
    <row r="1905" spans="2:9" x14ac:dyDescent="0.35">
      <c r="B1905" s="16"/>
      <c r="D1905" s="13" t="s">
        <v>82</v>
      </c>
      <c r="I1905" s="18" t="str">
        <f>IFERROR(IF($E1905="","",MATCH(E1905,'Ref table week No.'!$B:$B,-1)),"")</f>
        <v/>
      </c>
    </row>
    <row r="1906" spans="2:9" x14ac:dyDescent="0.35">
      <c r="B1906" s="16"/>
      <c r="D1906" s="13" t="s">
        <v>82</v>
      </c>
      <c r="I1906" s="18" t="str">
        <f>IFERROR(IF($E1906="","",MATCH(E1906,'Ref table week No.'!$B:$B,-1)),"")</f>
        <v/>
      </c>
    </row>
    <row r="1907" spans="2:9" x14ac:dyDescent="0.35">
      <c r="B1907" s="16"/>
      <c r="D1907" s="13" t="s">
        <v>82</v>
      </c>
      <c r="I1907" s="18" t="str">
        <f>IFERROR(IF($E1907="","",MATCH(E1907,'Ref table week No.'!$B:$B,-1)),"")</f>
        <v/>
      </c>
    </row>
    <row r="1908" spans="2:9" x14ac:dyDescent="0.35">
      <c r="B1908" s="16"/>
      <c r="D1908" s="13" t="s">
        <v>82</v>
      </c>
      <c r="I1908" s="18" t="str">
        <f>IFERROR(IF($E1908="","",MATCH(E1908,'Ref table week No.'!$B:$B,-1)),"")</f>
        <v/>
      </c>
    </row>
    <row r="1909" spans="2:9" x14ac:dyDescent="0.35">
      <c r="B1909" s="16"/>
      <c r="D1909" s="13" t="s">
        <v>82</v>
      </c>
      <c r="I1909" s="18" t="str">
        <f>IFERROR(IF($E1909="","",MATCH(E1909,'Ref table week No.'!$B:$B,-1)),"")</f>
        <v/>
      </c>
    </row>
    <row r="1910" spans="2:9" x14ac:dyDescent="0.35">
      <c r="B1910" s="16"/>
      <c r="D1910" s="13" t="s">
        <v>82</v>
      </c>
      <c r="I1910" s="18" t="str">
        <f>IFERROR(IF($E1910="","",MATCH(E1910,'Ref table week No.'!$B:$B,-1)),"")</f>
        <v/>
      </c>
    </row>
    <row r="1911" spans="2:9" x14ac:dyDescent="0.35">
      <c r="B1911" s="16"/>
      <c r="D1911" s="13" t="s">
        <v>82</v>
      </c>
      <c r="I1911" s="18" t="str">
        <f>IFERROR(IF($E1911="","",MATCH(E1911,'Ref table week No.'!$B:$B,-1)),"")</f>
        <v/>
      </c>
    </row>
    <row r="1912" spans="2:9" x14ac:dyDescent="0.35">
      <c r="B1912" s="16"/>
      <c r="D1912" s="13" t="s">
        <v>82</v>
      </c>
      <c r="I1912" s="18" t="str">
        <f>IFERROR(IF($E1912="","",MATCH(E1912,'Ref table week No.'!$B:$B,-1)),"")</f>
        <v/>
      </c>
    </row>
    <row r="1913" spans="2:9" x14ac:dyDescent="0.35">
      <c r="B1913" s="16"/>
      <c r="D1913" s="13" t="s">
        <v>82</v>
      </c>
      <c r="I1913" s="18" t="str">
        <f>IFERROR(IF($E1913="","",MATCH(E1913,'Ref table week No.'!$B:$B,-1)),"")</f>
        <v/>
      </c>
    </row>
    <row r="1914" spans="2:9" x14ac:dyDescent="0.35">
      <c r="B1914" s="16"/>
      <c r="D1914" s="13" t="s">
        <v>82</v>
      </c>
      <c r="I1914" s="18" t="str">
        <f>IFERROR(IF($E1914="","",MATCH(E1914,'Ref table week No.'!$B:$B,-1)),"")</f>
        <v/>
      </c>
    </row>
    <row r="1915" spans="2:9" x14ac:dyDescent="0.35">
      <c r="B1915" s="16"/>
      <c r="D1915" s="13" t="s">
        <v>82</v>
      </c>
      <c r="I1915" s="18" t="str">
        <f>IFERROR(IF($E1915="","",MATCH(E1915,'Ref table week No.'!$B:$B,-1)),"")</f>
        <v/>
      </c>
    </row>
    <row r="1916" spans="2:9" x14ac:dyDescent="0.35">
      <c r="B1916" s="16"/>
      <c r="D1916" s="13" t="s">
        <v>82</v>
      </c>
      <c r="I1916" s="18" t="str">
        <f>IFERROR(IF($E1916="","",MATCH(E1916,'Ref table week No.'!$B:$B,-1)),"")</f>
        <v/>
      </c>
    </row>
    <row r="1917" spans="2:9" x14ac:dyDescent="0.35">
      <c r="B1917" s="16"/>
      <c r="D1917" s="13" t="s">
        <v>82</v>
      </c>
      <c r="I1917" s="18" t="str">
        <f>IFERROR(IF($E1917="","",MATCH(E1917,'Ref table week No.'!$B:$B,-1)),"")</f>
        <v/>
      </c>
    </row>
    <row r="1918" spans="2:9" x14ac:dyDescent="0.35">
      <c r="B1918" s="16"/>
      <c r="D1918" s="13" t="s">
        <v>82</v>
      </c>
      <c r="I1918" s="18" t="str">
        <f>IFERROR(IF($E1918="","",MATCH(E1918,'Ref table week No.'!$B:$B,-1)),"")</f>
        <v/>
      </c>
    </row>
    <row r="1919" spans="2:9" x14ac:dyDescent="0.35">
      <c r="B1919" s="16"/>
      <c r="D1919" s="13" t="s">
        <v>82</v>
      </c>
      <c r="I1919" s="18" t="str">
        <f>IFERROR(IF($E1919="","",MATCH(E1919,'Ref table week No.'!$B:$B,-1)),"")</f>
        <v/>
      </c>
    </row>
    <row r="1920" spans="2:9" x14ac:dyDescent="0.35">
      <c r="B1920" s="16"/>
      <c r="D1920" s="13" t="s">
        <v>82</v>
      </c>
      <c r="I1920" s="18" t="str">
        <f>IFERROR(IF($E1920="","",MATCH(E1920,'Ref table week No.'!$B:$B,-1)),"")</f>
        <v/>
      </c>
    </row>
    <row r="1921" spans="2:9" x14ac:dyDescent="0.35">
      <c r="B1921" s="16"/>
      <c r="D1921" s="13" t="s">
        <v>82</v>
      </c>
      <c r="I1921" s="18" t="str">
        <f>IFERROR(IF($E1921="","",MATCH(E1921,'Ref table week No.'!$B:$B,-1)),"")</f>
        <v/>
      </c>
    </row>
    <row r="1922" spans="2:9" x14ac:dyDescent="0.35">
      <c r="B1922" s="16"/>
      <c r="D1922" s="13" t="s">
        <v>82</v>
      </c>
      <c r="I1922" s="18" t="str">
        <f>IFERROR(IF($E1922="","",MATCH(E1922,'Ref table week No.'!$B:$B,-1)),"")</f>
        <v/>
      </c>
    </row>
    <row r="1923" spans="2:9" x14ac:dyDescent="0.35">
      <c r="B1923" s="16"/>
      <c r="D1923" s="13" t="s">
        <v>82</v>
      </c>
      <c r="I1923" s="18" t="str">
        <f>IFERROR(IF($E1923="","",MATCH(E1923,'Ref table week No.'!$B:$B,-1)),"")</f>
        <v/>
      </c>
    </row>
    <row r="1924" spans="2:9" x14ac:dyDescent="0.35">
      <c r="B1924" s="16"/>
      <c r="D1924" s="13" t="s">
        <v>82</v>
      </c>
      <c r="I1924" s="18" t="str">
        <f>IFERROR(IF($E1924="","",MATCH(E1924,'Ref table week No.'!$B:$B,-1)),"")</f>
        <v/>
      </c>
    </row>
    <row r="1925" spans="2:9" x14ac:dyDescent="0.35">
      <c r="B1925" s="16"/>
      <c r="D1925" s="13" t="s">
        <v>82</v>
      </c>
      <c r="I1925" s="18" t="str">
        <f>IFERROR(IF($E1925="","",MATCH(E1925,'Ref table week No.'!$B:$B,-1)),"")</f>
        <v/>
      </c>
    </row>
    <row r="1926" spans="2:9" x14ac:dyDescent="0.35">
      <c r="B1926" s="16"/>
      <c r="D1926" s="13" t="s">
        <v>82</v>
      </c>
      <c r="I1926" s="18" t="str">
        <f>IFERROR(IF($E1926="","",MATCH(E1926,'Ref table week No.'!$B:$B,-1)),"")</f>
        <v/>
      </c>
    </row>
    <row r="1927" spans="2:9" x14ac:dyDescent="0.35">
      <c r="B1927" s="16"/>
      <c r="D1927" s="13" t="s">
        <v>82</v>
      </c>
      <c r="I1927" s="18" t="str">
        <f>IFERROR(IF($E1927="","",MATCH(E1927,'Ref table week No.'!$B:$B,-1)),"")</f>
        <v/>
      </c>
    </row>
    <row r="1928" spans="2:9" x14ac:dyDescent="0.35">
      <c r="B1928" s="16"/>
      <c r="D1928" s="13" t="s">
        <v>82</v>
      </c>
      <c r="I1928" s="18" t="str">
        <f>IFERROR(IF($E1928="","",MATCH(E1928,'Ref table week No.'!$B:$B,-1)),"")</f>
        <v/>
      </c>
    </row>
    <row r="1929" spans="2:9" x14ac:dyDescent="0.35">
      <c r="B1929" s="16"/>
      <c r="D1929" s="13" t="s">
        <v>82</v>
      </c>
      <c r="I1929" s="18" t="str">
        <f>IFERROR(IF($E1929="","",MATCH(E1929,'Ref table week No.'!$B:$B,-1)),"")</f>
        <v/>
      </c>
    </row>
    <row r="1930" spans="2:9" x14ac:dyDescent="0.35">
      <c r="B1930" s="16"/>
      <c r="D1930" s="13" t="s">
        <v>82</v>
      </c>
      <c r="I1930" s="18" t="str">
        <f>IFERROR(IF($E1930="","",MATCH(E1930,'Ref table week No.'!$B:$B,-1)),"")</f>
        <v/>
      </c>
    </row>
    <row r="1931" spans="2:9" x14ac:dyDescent="0.35">
      <c r="B1931" s="16"/>
      <c r="D1931" s="13" t="s">
        <v>82</v>
      </c>
      <c r="I1931" s="18" t="str">
        <f>IFERROR(IF($E1931="","",MATCH(E1931,'Ref table week No.'!$B:$B,-1)),"")</f>
        <v/>
      </c>
    </row>
    <row r="1932" spans="2:9" x14ac:dyDescent="0.35">
      <c r="B1932" s="16"/>
      <c r="D1932" s="13" t="s">
        <v>82</v>
      </c>
      <c r="I1932" s="18" t="str">
        <f>IFERROR(IF($E1932="","",MATCH(E1932,'Ref table week No.'!$B:$B,-1)),"")</f>
        <v/>
      </c>
    </row>
    <row r="1933" spans="2:9" x14ac:dyDescent="0.35">
      <c r="B1933" s="16"/>
      <c r="D1933" s="13" t="s">
        <v>82</v>
      </c>
      <c r="I1933" s="18" t="str">
        <f>IFERROR(IF($E1933="","",MATCH(E1933,'Ref table week No.'!$B:$B,-1)),"")</f>
        <v/>
      </c>
    </row>
    <row r="1934" spans="2:9" x14ac:dyDescent="0.35">
      <c r="B1934" s="16"/>
      <c r="D1934" s="13" t="s">
        <v>82</v>
      </c>
      <c r="I1934" s="18" t="str">
        <f>IFERROR(IF($E1934="","",MATCH(E1934,'Ref table week No.'!$B:$B,-1)),"")</f>
        <v/>
      </c>
    </row>
    <row r="1935" spans="2:9" x14ac:dyDescent="0.35">
      <c r="B1935" s="16"/>
      <c r="D1935" s="13" t="s">
        <v>82</v>
      </c>
      <c r="I1935" s="18" t="str">
        <f>IFERROR(IF($E1935="","",MATCH(E1935,'Ref table week No.'!$B:$B,-1)),"")</f>
        <v/>
      </c>
    </row>
    <row r="1936" spans="2:9" x14ac:dyDescent="0.35">
      <c r="B1936" s="16"/>
      <c r="D1936" s="13" t="s">
        <v>82</v>
      </c>
      <c r="I1936" s="18" t="str">
        <f>IFERROR(IF($E1936="","",MATCH(E1936,'Ref table week No.'!$B:$B,-1)),"")</f>
        <v/>
      </c>
    </row>
    <row r="1937" spans="2:9" x14ac:dyDescent="0.35">
      <c r="B1937" s="16"/>
      <c r="D1937" s="13" t="s">
        <v>82</v>
      </c>
      <c r="I1937" s="18" t="str">
        <f>IFERROR(IF($E1937="","",MATCH(E1937,'Ref table week No.'!$B:$B,-1)),"")</f>
        <v/>
      </c>
    </row>
    <row r="1938" spans="2:9" x14ac:dyDescent="0.35">
      <c r="B1938" s="16"/>
      <c r="D1938" s="13" t="s">
        <v>82</v>
      </c>
      <c r="I1938" s="18" t="str">
        <f>IFERROR(IF($E1938="","",MATCH(E1938,'Ref table week No.'!$B:$B,-1)),"")</f>
        <v/>
      </c>
    </row>
    <row r="1939" spans="2:9" x14ac:dyDescent="0.35">
      <c r="B1939" s="16"/>
      <c r="D1939" s="13" t="s">
        <v>82</v>
      </c>
      <c r="I1939" s="18" t="str">
        <f>IFERROR(IF($E1939="","",MATCH(E1939,'Ref table week No.'!$B:$B,-1)),"")</f>
        <v/>
      </c>
    </row>
    <row r="1940" spans="2:9" x14ac:dyDescent="0.35">
      <c r="B1940" s="16"/>
      <c r="D1940" s="13" t="s">
        <v>82</v>
      </c>
      <c r="I1940" s="18" t="str">
        <f>IFERROR(IF($E1940="","",MATCH(E1940,'Ref table week No.'!$B:$B,-1)),"")</f>
        <v/>
      </c>
    </row>
    <row r="1941" spans="2:9" x14ac:dyDescent="0.35">
      <c r="B1941" s="16"/>
      <c r="D1941" s="13" t="s">
        <v>82</v>
      </c>
      <c r="I1941" s="18" t="str">
        <f>IFERROR(IF($E1941="","",MATCH(E1941,'Ref table week No.'!$B:$B,-1)),"")</f>
        <v/>
      </c>
    </row>
    <row r="1942" spans="2:9" x14ac:dyDescent="0.35">
      <c r="B1942" s="16"/>
      <c r="D1942" s="13" t="s">
        <v>82</v>
      </c>
      <c r="I1942" s="18" t="str">
        <f>IFERROR(IF($E1942="","",MATCH(E1942,'Ref table week No.'!$B:$B,-1)),"")</f>
        <v/>
      </c>
    </row>
    <row r="1943" spans="2:9" x14ac:dyDescent="0.35">
      <c r="B1943" s="16"/>
      <c r="D1943" s="13" t="s">
        <v>82</v>
      </c>
      <c r="I1943" s="18" t="str">
        <f>IFERROR(IF($E1943="","",MATCH(E1943,'Ref table week No.'!$B:$B,-1)),"")</f>
        <v/>
      </c>
    </row>
    <row r="1944" spans="2:9" x14ac:dyDescent="0.35">
      <c r="B1944" s="16"/>
      <c r="D1944" s="13" t="s">
        <v>82</v>
      </c>
      <c r="I1944" s="18" t="str">
        <f>IFERROR(IF($E1944="","",MATCH(E1944,'Ref table week No.'!$B:$B,-1)),"")</f>
        <v/>
      </c>
    </row>
    <row r="1945" spans="2:9" x14ac:dyDescent="0.35">
      <c r="B1945" s="16"/>
      <c r="D1945" s="13" t="s">
        <v>82</v>
      </c>
      <c r="I1945" s="18" t="str">
        <f>IFERROR(IF($E1945="","",MATCH(E1945,'Ref table week No.'!$B:$B,-1)),"")</f>
        <v/>
      </c>
    </row>
    <row r="1946" spans="2:9" x14ac:dyDescent="0.35">
      <c r="B1946" s="16"/>
      <c r="D1946" s="13" t="s">
        <v>82</v>
      </c>
      <c r="I1946" s="18" t="str">
        <f>IFERROR(IF($E1946="","",MATCH(E1946,'Ref table week No.'!$B:$B,-1)),"")</f>
        <v/>
      </c>
    </row>
    <row r="1947" spans="2:9" x14ac:dyDescent="0.35">
      <c r="B1947" s="16"/>
      <c r="D1947" s="13" t="s">
        <v>82</v>
      </c>
      <c r="I1947" s="18" t="str">
        <f>IFERROR(IF($E1947="","",MATCH(E1947,'Ref table week No.'!$B:$B,-1)),"")</f>
        <v/>
      </c>
    </row>
    <row r="1948" spans="2:9" x14ac:dyDescent="0.35">
      <c r="B1948" s="16"/>
      <c r="D1948" s="13" t="s">
        <v>82</v>
      </c>
      <c r="I1948" s="18" t="str">
        <f>IFERROR(IF($E1948="","",MATCH(E1948,'Ref table week No.'!$B:$B,-1)),"")</f>
        <v/>
      </c>
    </row>
    <row r="1949" spans="2:9" x14ac:dyDescent="0.35">
      <c r="B1949" s="16"/>
      <c r="D1949" s="13" t="s">
        <v>82</v>
      </c>
      <c r="I1949" s="18" t="str">
        <f>IFERROR(IF($E1949="","",MATCH(E1949,'Ref table week No.'!$B:$B,-1)),"")</f>
        <v/>
      </c>
    </row>
    <row r="1950" spans="2:9" x14ac:dyDescent="0.35">
      <c r="B1950" s="16"/>
      <c r="D1950" s="13" t="s">
        <v>82</v>
      </c>
      <c r="I1950" s="18" t="str">
        <f>IFERROR(IF($E1950="","",MATCH(E1950,'Ref table week No.'!$B:$B,-1)),"")</f>
        <v/>
      </c>
    </row>
    <row r="1951" spans="2:9" x14ac:dyDescent="0.35">
      <c r="B1951" s="16"/>
      <c r="D1951" s="13" t="s">
        <v>82</v>
      </c>
      <c r="I1951" s="18" t="str">
        <f>IFERROR(IF($E1951="","",MATCH(E1951,'Ref table week No.'!$B:$B,-1)),"")</f>
        <v/>
      </c>
    </row>
    <row r="1952" spans="2:9" x14ac:dyDescent="0.35">
      <c r="B1952" s="16"/>
      <c r="D1952" s="13" t="s">
        <v>82</v>
      </c>
      <c r="I1952" s="18" t="str">
        <f>IFERROR(IF($E1952="","",MATCH(E1952,'Ref table week No.'!$B:$B,-1)),"")</f>
        <v/>
      </c>
    </row>
    <row r="1953" spans="2:9" x14ac:dyDescent="0.35">
      <c r="B1953" s="16"/>
      <c r="D1953" s="13" t="s">
        <v>82</v>
      </c>
      <c r="I1953" s="18" t="str">
        <f>IFERROR(IF($E1953="","",MATCH(E1953,'Ref table week No.'!$B:$B,-1)),"")</f>
        <v/>
      </c>
    </row>
    <row r="1954" spans="2:9" x14ac:dyDescent="0.35">
      <c r="B1954" s="16"/>
      <c r="D1954" s="13" t="s">
        <v>82</v>
      </c>
      <c r="I1954" s="18" t="str">
        <f>IFERROR(IF($E1954="","",MATCH(E1954,'Ref table week No.'!$B:$B,-1)),"")</f>
        <v/>
      </c>
    </row>
    <row r="1955" spans="2:9" x14ac:dyDescent="0.35">
      <c r="B1955" s="16"/>
      <c r="D1955" s="13" t="s">
        <v>82</v>
      </c>
      <c r="I1955" s="18" t="str">
        <f>IFERROR(IF($E1955="","",MATCH(E1955,'Ref table week No.'!$B:$B,-1)),"")</f>
        <v/>
      </c>
    </row>
    <row r="1956" spans="2:9" x14ac:dyDescent="0.35">
      <c r="B1956" s="16"/>
      <c r="D1956" s="13" t="s">
        <v>82</v>
      </c>
      <c r="I1956" s="18" t="str">
        <f>IFERROR(IF($E1956="","",MATCH(E1956,'Ref table week No.'!$B:$B,-1)),"")</f>
        <v/>
      </c>
    </row>
    <row r="1957" spans="2:9" x14ac:dyDescent="0.35">
      <c r="B1957" s="16"/>
      <c r="D1957" s="13" t="s">
        <v>82</v>
      </c>
      <c r="I1957" s="18" t="str">
        <f>IFERROR(IF($E1957="","",MATCH(E1957,'Ref table week No.'!$B:$B,-1)),"")</f>
        <v/>
      </c>
    </row>
    <row r="1958" spans="2:9" x14ac:dyDescent="0.35">
      <c r="B1958" s="16"/>
      <c r="D1958" s="13" t="s">
        <v>82</v>
      </c>
      <c r="I1958" s="18" t="str">
        <f>IFERROR(IF($E1958="","",MATCH(E1958,'Ref table week No.'!$B:$B,-1)),"")</f>
        <v/>
      </c>
    </row>
    <row r="1959" spans="2:9" x14ac:dyDescent="0.35">
      <c r="B1959" s="16"/>
      <c r="D1959" s="13" t="s">
        <v>82</v>
      </c>
      <c r="I1959" s="18" t="str">
        <f>IFERROR(IF($E1959="","",MATCH(E1959,'Ref table week No.'!$B:$B,-1)),"")</f>
        <v/>
      </c>
    </row>
    <row r="1960" spans="2:9" x14ac:dyDescent="0.35">
      <c r="B1960" s="16"/>
      <c r="D1960" s="13" t="s">
        <v>82</v>
      </c>
      <c r="I1960" s="18" t="str">
        <f>IFERROR(IF($E1960="","",MATCH(E1960,'Ref table week No.'!$B:$B,-1)),"")</f>
        <v/>
      </c>
    </row>
    <row r="1961" spans="2:9" x14ac:dyDescent="0.35">
      <c r="B1961" s="16"/>
      <c r="D1961" s="13" t="s">
        <v>82</v>
      </c>
      <c r="I1961" s="18" t="str">
        <f>IFERROR(IF($E1961="","",MATCH(E1961,'Ref table week No.'!$B:$B,-1)),"")</f>
        <v/>
      </c>
    </row>
    <row r="1962" spans="2:9" x14ac:dyDescent="0.35">
      <c r="B1962" s="16"/>
      <c r="D1962" s="13" t="s">
        <v>82</v>
      </c>
      <c r="I1962" s="18" t="str">
        <f>IFERROR(IF($E1962="","",MATCH(E1962,'Ref table week No.'!$B:$B,-1)),"")</f>
        <v/>
      </c>
    </row>
    <row r="1963" spans="2:9" x14ac:dyDescent="0.35">
      <c r="B1963" s="16"/>
      <c r="D1963" s="13" t="s">
        <v>82</v>
      </c>
      <c r="I1963" s="18" t="str">
        <f>IFERROR(IF($E1963="","",MATCH(E1963,'Ref table week No.'!$B:$B,-1)),"")</f>
        <v/>
      </c>
    </row>
    <row r="1964" spans="2:9" x14ac:dyDescent="0.35">
      <c r="B1964" s="16"/>
      <c r="D1964" s="13" t="s">
        <v>82</v>
      </c>
      <c r="I1964" s="18" t="str">
        <f>IFERROR(IF($E1964="","",MATCH(E1964,'Ref table week No.'!$B:$B,-1)),"")</f>
        <v/>
      </c>
    </row>
    <row r="1965" spans="2:9" x14ac:dyDescent="0.35">
      <c r="B1965" s="16"/>
      <c r="D1965" s="13" t="s">
        <v>82</v>
      </c>
      <c r="I1965" s="18" t="str">
        <f>IFERROR(IF($E1965="","",MATCH(E1965,'Ref table week No.'!$B:$B,-1)),"")</f>
        <v/>
      </c>
    </row>
    <row r="1966" spans="2:9" x14ac:dyDescent="0.35">
      <c r="B1966" s="16"/>
      <c r="D1966" s="13" t="s">
        <v>82</v>
      </c>
      <c r="I1966" s="18" t="str">
        <f>IFERROR(IF($E1966="","",MATCH(E1966,'Ref table week No.'!$B:$B,-1)),"")</f>
        <v/>
      </c>
    </row>
    <row r="1967" spans="2:9" x14ac:dyDescent="0.35">
      <c r="B1967" s="16"/>
      <c r="D1967" s="13" t="s">
        <v>82</v>
      </c>
      <c r="I1967" s="18" t="str">
        <f>IFERROR(IF($E1967="","",MATCH(E1967,'Ref table week No.'!$B:$B,-1)),"")</f>
        <v/>
      </c>
    </row>
    <row r="1968" spans="2:9" x14ac:dyDescent="0.35">
      <c r="B1968" s="16"/>
      <c r="D1968" s="13" t="s">
        <v>82</v>
      </c>
      <c r="I1968" s="18" t="str">
        <f>IFERROR(IF($E1968="","",MATCH(E1968,'Ref table week No.'!$B:$B,-1)),"")</f>
        <v/>
      </c>
    </row>
    <row r="1969" spans="2:9" x14ac:dyDescent="0.35">
      <c r="B1969" s="16"/>
      <c r="D1969" s="13" t="s">
        <v>82</v>
      </c>
      <c r="I1969" s="18" t="str">
        <f>IFERROR(IF($E1969="","",MATCH(E1969,'Ref table week No.'!$B:$B,-1)),"")</f>
        <v/>
      </c>
    </row>
    <row r="1970" spans="2:9" x14ac:dyDescent="0.35">
      <c r="B1970" s="16"/>
      <c r="D1970" s="13" t="s">
        <v>82</v>
      </c>
      <c r="I1970" s="18" t="str">
        <f>IFERROR(IF($E1970="","",MATCH(E1970,'Ref table week No.'!$B:$B,-1)),"")</f>
        <v/>
      </c>
    </row>
    <row r="1971" spans="2:9" x14ac:dyDescent="0.35">
      <c r="B1971" s="16"/>
      <c r="D1971" s="13" t="s">
        <v>82</v>
      </c>
      <c r="I1971" s="18" t="str">
        <f>IFERROR(IF($E1971="","",MATCH(E1971,'Ref table week No.'!$B:$B,-1)),"")</f>
        <v/>
      </c>
    </row>
    <row r="1972" spans="2:9" x14ac:dyDescent="0.35">
      <c r="B1972" s="16"/>
      <c r="D1972" s="13" t="s">
        <v>82</v>
      </c>
      <c r="I1972" s="18" t="str">
        <f>IFERROR(IF($E1972="","",MATCH(E1972,'Ref table week No.'!$B:$B,-1)),"")</f>
        <v/>
      </c>
    </row>
    <row r="1973" spans="2:9" x14ac:dyDescent="0.35">
      <c r="B1973" s="16"/>
      <c r="D1973" s="13" t="s">
        <v>82</v>
      </c>
      <c r="I1973" s="18" t="str">
        <f>IFERROR(IF($E1973="","",MATCH(E1973,'Ref table week No.'!$B:$B,-1)),"")</f>
        <v/>
      </c>
    </row>
    <row r="1974" spans="2:9" x14ac:dyDescent="0.35">
      <c r="B1974" s="16"/>
      <c r="D1974" s="13" t="s">
        <v>82</v>
      </c>
      <c r="I1974" s="18" t="str">
        <f>IFERROR(IF($E1974="","",MATCH(E1974,'Ref table week No.'!$B:$B,-1)),"")</f>
        <v/>
      </c>
    </row>
    <row r="1975" spans="2:9" x14ac:dyDescent="0.35">
      <c r="B1975" s="16"/>
      <c r="D1975" s="13" t="s">
        <v>82</v>
      </c>
      <c r="I1975" s="18" t="str">
        <f>IFERROR(IF($E1975="","",MATCH(E1975,'Ref table week No.'!$B:$B,-1)),"")</f>
        <v/>
      </c>
    </row>
    <row r="1976" spans="2:9" x14ac:dyDescent="0.35">
      <c r="B1976" s="16"/>
      <c r="D1976" s="13" t="s">
        <v>82</v>
      </c>
      <c r="I1976" s="18" t="str">
        <f>IFERROR(IF($E1976="","",MATCH(E1976,'Ref table week No.'!$B:$B,-1)),"")</f>
        <v/>
      </c>
    </row>
    <row r="1977" spans="2:9" x14ac:dyDescent="0.35">
      <c r="B1977" s="16"/>
      <c r="D1977" s="13" t="s">
        <v>82</v>
      </c>
      <c r="I1977" s="18" t="str">
        <f>IFERROR(IF($E1977="","",MATCH(E1977,'Ref table week No.'!$B:$B,-1)),"")</f>
        <v/>
      </c>
    </row>
    <row r="1978" spans="2:9" x14ac:dyDescent="0.35">
      <c r="B1978" s="16"/>
      <c r="D1978" s="13" t="s">
        <v>82</v>
      </c>
      <c r="I1978" s="18" t="str">
        <f>IFERROR(IF($E1978="","",MATCH(E1978,'Ref table week No.'!$B:$B,-1)),"")</f>
        <v/>
      </c>
    </row>
    <row r="1979" spans="2:9" x14ac:dyDescent="0.35">
      <c r="B1979" s="16"/>
      <c r="D1979" s="13" t="s">
        <v>82</v>
      </c>
      <c r="I1979" s="18" t="str">
        <f>IFERROR(IF($E1979="","",MATCH(E1979,'Ref table week No.'!$B:$B,-1)),"")</f>
        <v/>
      </c>
    </row>
    <row r="1980" spans="2:9" x14ac:dyDescent="0.35">
      <c r="B1980" s="16"/>
      <c r="D1980" s="13" t="s">
        <v>82</v>
      </c>
      <c r="I1980" s="18" t="str">
        <f>IFERROR(IF($E1980="","",MATCH(E1980,'Ref table week No.'!$B:$B,-1)),"")</f>
        <v/>
      </c>
    </row>
    <row r="1981" spans="2:9" x14ac:dyDescent="0.35">
      <c r="B1981" s="16"/>
      <c r="D1981" s="13" t="s">
        <v>82</v>
      </c>
      <c r="I1981" s="18" t="str">
        <f>IFERROR(IF($E1981="","",MATCH(E1981,'Ref table week No.'!$B:$B,-1)),"")</f>
        <v/>
      </c>
    </row>
    <row r="1982" spans="2:9" x14ac:dyDescent="0.35">
      <c r="B1982" s="16"/>
      <c r="D1982" s="13" t="s">
        <v>82</v>
      </c>
      <c r="I1982" s="18" t="str">
        <f>IFERROR(IF($E1982="","",MATCH(E1982,'Ref table week No.'!$B:$B,-1)),"")</f>
        <v/>
      </c>
    </row>
    <row r="1983" spans="2:9" x14ac:dyDescent="0.35">
      <c r="B1983" s="16"/>
      <c r="D1983" s="13" t="s">
        <v>82</v>
      </c>
      <c r="I1983" s="18" t="str">
        <f>IFERROR(IF($E1983="","",MATCH(E1983,'Ref table week No.'!$B:$B,-1)),"")</f>
        <v/>
      </c>
    </row>
    <row r="1984" spans="2:9" x14ac:dyDescent="0.35">
      <c r="B1984" s="16"/>
      <c r="D1984" s="13" t="s">
        <v>82</v>
      </c>
      <c r="I1984" s="18" t="str">
        <f>IFERROR(IF($E1984="","",MATCH(E1984,'Ref table week No.'!$B:$B,-1)),"")</f>
        <v/>
      </c>
    </row>
    <row r="1985" spans="2:9" x14ac:dyDescent="0.35">
      <c r="B1985" s="16"/>
      <c r="D1985" s="13" t="s">
        <v>82</v>
      </c>
      <c r="I1985" s="18" t="str">
        <f>IFERROR(IF($E1985="","",MATCH(E1985,'Ref table week No.'!$B:$B,-1)),"")</f>
        <v/>
      </c>
    </row>
    <row r="1986" spans="2:9" x14ac:dyDescent="0.35">
      <c r="B1986" s="16"/>
      <c r="D1986" s="13" t="s">
        <v>82</v>
      </c>
      <c r="I1986" s="18" t="str">
        <f>IFERROR(IF($E1986="","",MATCH(E1986,'Ref table week No.'!$B:$B,-1)),"")</f>
        <v/>
      </c>
    </row>
    <row r="1987" spans="2:9" x14ac:dyDescent="0.35">
      <c r="B1987" s="16"/>
      <c r="D1987" s="13" t="s">
        <v>82</v>
      </c>
      <c r="I1987" s="18" t="str">
        <f>IFERROR(IF($E1987="","",MATCH(E1987,'Ref table week No.'!$B:$B,-1)),"")</f>
        <v/>
      </c>
    </row>
    <row r="1988" spans="2:9" x14ac:dyDescent="0.35">
      <c r="B1988" s="16"/>
      <c r="D1988" s="13" t="s">
        <v>82</v>
      </c>
      <c r="I1988" s="18" t="str">
        <f>IFERROR(IF($E1988="","",MATCH(E1988,'Ref table week No.'!$B:$B,-1)),"")</f>
        <v/>
      </c>
    </row>
    <row r="1989" spans="2:9" x14ac:dyDescent="0.35">
      <c r="B1989" s="16"/>
      <c r="D1989" s="13" t="s">
        <v>82</v>
      </c>
      <c r="I1989" s="18" t="str">
        <f>IFERROR(IF($E1989="","",MATCH(E1989,'Ref table week No.'!$B:$B,-1)),"")</f>
        <v/>
      </c>
    </row>
    <row r="1990" spans="2:9" x14ac:dyDescent="0.35">
      <c r="B1990" s="16"/>
      <c r="D1990" s="13" t="s">
        <v>82</v>
      </c>
      <c r="I1990" s="18" t="str">
        <f>IFERROR(IF($E1990="","",MATCH(E1990,'Ref table week No.'!$B:$B,-1)),"")</f>
        <v/>
      </c>
    </row>
    <row r="1991" spans="2:9" x14ac:dyDescent="0.35">
      <c r="B1991" s="16"/>
      <c r="D1991" s="13" t="s">
        <v>82</v>
      </c>
      <c r="I1991" s="18" t="str">
        <f>IFERROR(IF($E1991="","",MATCH(E1991,'Ref table week No.'!$B:$B,-1)),"")</f>
        <v/>
      </c>
    </row>
    <row r="1992" spans="2:9" x14ac:dyDescent="0.35">
      <c r="B1992" s="16"/>
      <c r="D1992" s="13" t="s">
        <v>82</v>
      </c>
      <c r="I1992" s="18" t="str">
        <f>IFERROR(IF($E1992="","",MATCH(E1992,'Ref table week No.'!$B:$B,-1)),"")</f>
        <v/>
      </c>
    </row>
    <row r="1993" spans="2:9" x14ac:dyDescent="0.35">
      <c r="B1993" s="16"/>
      <c r="D1993" s="13" t="s">
        <v>82</v>
      </c>
      <c r="I1993" s="18" t="str">
        <f>IFERROR(IF($E1993="","",MATCH(E1993,'Ref table week No.'!$B:$B,-1)),"")</f>
        <v/>
      </c>
    </row>
    <row r="1994" spans="2:9" x14ac:dyDescent="0.35">
      <c r="B1994" s="16"/>
      <c r="D1994" s="13" t="s">
        <v>82</v>
      </c>
      <c r="I1994" s="18" t="str">
        <f>IFERROR(IF($E1994="","",MATCH(E1994,'Ref table week No.'!$B:$B,-1)),"")</f>
        <v/>
      </c>
    </row>
    <row r="1995" spans="2:9" x14ac:dyDescent="0.35">
      <c r="B1995" s="16"/>
      <c r="D1995" s="13" t="s">
        <v>82</v>
      </c>
      <c r="I1995" s="18" t="str">
        <f>IFERROR(IF($E1995="","",MATCH(E1995,'Ref table week No.'!$B:$B,-1)),"")</f>
        <v/>
      </c>
    </row>
    <row r="1996" spans="2:9" x14ac:dyDescent="0.35">
      <c r="B1996" s="16"/>
      <c r="D1996" s="13" t="s">
        <v>82</v>
      </c>
      <c r="I1996" s="18" t="str">
        <f>IFERROR(IF($E1996="","",MATCH(E1996,'Ref table week No.'!$B:$B,-1)),"")</f>
        <v/>
      </c>
    </row>
    <row r="1997" spans="2:9" x14ac:dyDescent="0.35">
      <c r="B1997" s="16"/>
      <c r="D1997" s="13" t="s">
        <v>82</v>
      </c>
      <c r="I1997" s="18" t="str">
        <f>IFERROR(IF($E1997="","",MATCH(E1997,'Ref table week No.'!$B:$B,-1)),"")</f>
        <v/>
      </c>
    </row>
    <row r="1998" spans="2:9" x14ac:dyDescent="0.35">
      <c r="B1998" s="16"/>
      <c r="D1998" s="13" t="s">
        <v>82</v>
      </c>
      <c r="I1998" s="18" t="str">
        <f>IFERROR(IF($E1998="","",MATCH(E1998,'Ref table week No.'!$B:$B,-1)),"")</f>
        <v/>
      </c>
    </row>
    <row r="1999" spans="2:9" x14ac:dyDescent="0.35">
      <c r="B1999" s="16"/>
      <c r="D1999" s="13" t="s">
        <v>82</v>
      </c>
      <c r="I1999" s="18" t="str">
        <f>IFERROR(IF($E1999="","",MATCH(E1999,'Ref table week No.'!$B:$B,-1)),"")</f>
        <v/>
      </c>
    </row>
    <row r="2000" spans="2:9" x14ac:dyDescent="0.35">
      <c r="B2000" s="16"/>
      <c r="D2000" s="13" t="s">
        <v>82</v>
      </c>
      <c r="I2000" s="18" t="str">
        <f>IFERROR(IF($E2000="","",MATCH(E2000,'Ref table week No.'!$B:$B,-1)),"")</f>
        <v/>
      </c>
    </row>
    <row r="2001" spans="2:9" x14ac:dyDescent="0.35">
      <c r="B2001" s="16"/>
      <c r="D2001" s="13" t="s">
        <v>82</v>
      </c>
      <c r="I2001" s="18" t="str">
        <f>IFERROR(IF($E2001="","",MATCH(E2001,'Ref table week No.'!$B:$B,-1)),"")</f>
        <v/>
      </c>
    </row>
    <row r="2002" spans="2:9" x14ac:dyDescent="0.35">
      <c r="B2002" s="16"/>
      <c r="D2002" s="13" t="s">
        <v>82</v>
      </c>
      <c r="I2002" s="18" t="str">
        <f>IFERROR(IF($E2002="","",MATCH(E2002,'Ref table week No.'!$B:$B,-1)),"")</f>
        <v/>
      </c>
    </row>
    <row r="2003" spans="2:9" x14ac:dyDescent="0.35">
      <c r="B2003" s="16"/>
      <c r="D2003" s="13" t="s">
        <v>82</v>
      </c>
      <c r="I2003" s="18" t="str">
        <f>IFERROR(IF($E2003="","",MATCH(E2003,'Ref table week No.'!$B:$B,-1)),"")</f>
        <v/>
      </c>
    </row>
    <row r="2004" spans="2:9" x14ac:dyDescent="0.35">
      <c r="B2004" s="16"/>
      <c r="D2004" s="13" t="s">
        <v>82</v>
      </c>
      <c r="I2004" s="18" t="str">
        <f>IFERROR(IF($E2004="","",MATCH(E2004,'Ref table week No.'!$B:$B,-1)),"")</f>
        <v/>
      </c>
    </row>
    <row r="2005" spans="2:9" x14ac:dyDescent="0.35">
      <c r="B2005" s="16"/>
      <c r="D2005" s="13" t="s">
        <v>82</v>
      </c>
      <c r="I2005" s="18" t="str">
        <f>IFERROR(IF($E2005="","",MATCH(E2005,'Ref table week No.'!$B:$B,-1)),"")</f>
        <v/>
      </c>
    </row>
    <row r="2006" spans="2:9" x14ac:dyDescent="0.35">
      <c r="B2006" s="16"/>
      <c r="D2006" s="13" t="s">
        <v>82</v>
      </c>
      <c r="I2006" s="18" t="str">
        <f>IFERROR(IF($E2006="","",MATCH(E2006,'Ref table week No.'!$B:$B,-1)),"")</f>
        <v/>
      </c>
    </row>
    <row r="2007" spans="2:9" x14ac:dyDescent="0.35">
      <c r="B2007" s="16"/>
      <c r="D2007" s="13" t="s">
        <v>82</v>
      </c>
      <c r="I2007" s="18" t="str">
        <f>IFERROR(IF($E2007="","",MATCH(E2007,'Ref table week No.'!$B:$B,-1)),"")</f>
        <v/>
      </c>
    </row>
    <row r="2008" spans="2:9" x14ac:dyDescent="0.35">
      <c r="B2008" s="16"/>
      <c r="D2008" s="13" t="s">
        <v>82</v>
      </c>
      <c r="I2008" s="18" t="str">
        <f>IFERROR(IF($E2008="","",MATCH(E2008,'Ref table week No.'!$B:$B,-1)),"")</f>
        <v/>
      </c>
    </row>
    <row r="2009" spans="2:9" x14ac:dyDescent="0.35">
      <c r="B2009" s="16"/>
      <c r="D2009" s="13" t="s">
        <v>82</v>
      </c>
      <c r="I2009" s="18" t="str">
        <f>IFERROR(IF($E2009="","",MATCH(E2009,'Ref table week No.'!$B:$B,-1)),"")</f>
        <v/>
      </c>
    </row>
    <row r="2010" spans="2:9" x14ac:dyDescent="0.35">
      <c r="B2010" s="16"/>
      <c r="D2010" s="13" t="s">
        <v>82</v>
      </c>
      <c r="I2010" s="18" t="str">
        <f>IFERROR(IF($E2010="","",MATCH(E2010,'Ref table week No.'!$B:$B,-1)),"")</f>
        <v/>
      </c>
    </row>
    <row r="2011" spans="2:9" x14ac:dyDescent="0.35">
      <c r="B2011" s="16"/>
      <c r="D2011" s="13" t="s">
        <v>82</v>
      </c>
      <c r="I2011" s="18" t="str">
        <f>IFERROR(IF($E2011="","",MATCH(E2011,'Ref table week No.'!$B:$B,-1)),"")</f>
        <v/>
      </c>
    </row>
    <row r="2012" spans="2:9" x14ac:dyDescent="0.35">
      <c r="B2012" s="16"/>
      <c r="D2012" s="13" t="s">
        <v>82</v>
      </c>
      <c r="I2012" s="18" t="str">
        <f>IFERROR(IF($E2012="","",MATCH(E2012,'Ref table week No.'!$B:$B,-1)),"")</f>
        <v/>
      </c>
    </row>
    <row r="2013" spans="2:9" x14ac:dyDescent="0.35">
      <c r="B2013" s="16"/>
      <c r="D2013" s="13" t="s">
        <v>82</v>
      </c>
      <c r="I2013" s="18" t="str">
        <f>IFERROR(IF($E2013="","",MATCH(E2013,'Ref table week No.'!$B:$B,-1)),"")</f>
        <v/>
      </c>
    </row>
    <row r="2014" spans="2:9" x14ac:dyDescent="0.35">
      <c r="B2014" s="16"/>
      <c r="D2014" s="13" t="s">
        <v>82</v>
      </c>
      <c r="I2014" s="18" t="str">
        <f>IFERROR(IF($E2014="","",MATCH(E2014,'Ref table week No.'!$B:$B,-1)),"")</f>
        <v/>
      </c>
    </row>
    <row r="2015" spans="2:9" x14ac:dyDescent="0.35">
      <c r="B2015" s="16"/>
      <c r="D2015" s="13" t="s">
        <v>82</v>
      </c>
      <c r="I2015" s="18" t="str">
        <f>IFERROR(IF($E2015="","",MATCH(E2015,'Ref table week No.'!$B:$B,-1)),"")</f>
        <v/>
      </c>
    </row>
    <row r="2016" spans="2:9" x14ac:dyDescent="0.35">
      <c r="B2016" s="16"/>
      <c r="D2016" s="13" t="s">
        <v>82</v>
      </c>
      <c r="I2016" s="18" t="str">
        <f>IFERROR(IF($E2016="","",MATCH(E2016,'Ref table week No.'!$B:$B,-1)),"")</f>
        <v/>
      </c>
    </row>
    <row r="2017" spans="2:9" x14ac:dyDescent="0.35">
      <c r="B2017" s="16"/>
      <c r="D2017" s="13" t="s">
        <v>82</v>
      </c>
      <c r="I2017" s="18" t="str">
        <f>IFERROR(IF($E2017="","",MATCH(E2017,'Ref table week No.'!$B:$B,-1)),"")</f>
        <v/>
      </c>
    </row>
    <row r="2018" spans="2:9" x14ac:dyDescent="0.35">
      <c r="B2018" s="16"/>
      <c r="D2018" s="13" t="s">
        <v>82</v>
      </c>
      <c r="I2018" s="18" t="str">
        <f>IFERROR(IF($E2018="","",MATCH(E2018,'Ref table week No.'!$B:$B,-1)),"")</f>
        <v/>
      </c>
    </row>
    <row r="2019" spans="2:9" x14ac:dyDescent="0.35">
      <c r="B2019" s="16"/>
      <c r="D2019" s="13" t="s">
        <v>82</v>
      </c>
      <c r="I2019" s="18" t="str">
        <f>IFERROR(IF($E2019="","",MATCH(E2019,'Ref table week No.'!$B:$B,-1)),"")</f>
        <v/>
      </c>
    </row>
    <row r="2020" spans="2:9" x14ac:dyDescent="0.35">
      <c r="B2020" s="16"/>
      <c r="D2020" s="13" t="s">
        <v>82</v>
      </c>
      <c r="I2020" s="18" t="str">
        <f>IFERROR(IF($E2020="","",MATCH(E2020,'Ref table week No.'!$B:$B,-1)),"")</f>
        <v/>
      </c>
    </row>
    <row r="2021" spans="2:9" x14ac:dyDescent="0.35">
      <c r="B2021" s="16"/>
      <c r="D2021" s="13" t="s">
        <v>82</v>
      </c>
      <c r="I2021" s="18" t="str">
        <f>IFERROR(IF($E2021="","",MATCH(E2021,'Ref table week No.'!$B:$B,-1)),"")</f>
        <v/>
      </c>
    </row>
    <row r="2022" spans="2:9" x14ac:dyDescent="0.35">
      <c r="B2022" s="16"/>
      <c r="D2022" s="13" t="s">
        <v>82</v>
      </c>
      <c r="I2022" s="18" t="str">
        <f>IFERROR(IF($E2022="","",MATCH(E2022,'Ref table week No.'!$B:$B,-1)),"")</f>
        <v/>
      </c>
    </row>
    <row r="2023" spans="2:9" x14ac:dyDescent="0.35">
      <c r="B2023" s="16"/>
      <c r="D2023" s="13" t="s">
        <v>82</v>
      </c>
      <c r="I2023" s="18" t="str">
        <f>IFERROR(IF($E2023="","",MATCH(E2023,'Ref table week No.'!$B:$B,-1)),"")</f>
        <v/>
      </c>
    </row>
    <row r="2024" spans="2:9" x14ac:dyDescent="0.35">
      <c r="B2024" s="16"/>
      <c r="D2024" s="13" t="s">
        <v>82</v>
      </c>
      <c r="I2024" s="18" t="str">
        <f>IFERROR(IF($E2024="","",MATCH(E2024,'Ref table week No.'!$B:$B,-1)),"")</f>
        <v/>
      </c>
    </row>
    <row r="2025" spans="2:9" x14ac:dyDescent="0.35">
      <c r="B2025" s="16"/>
      <c r="D2025" s="13" t="s">
        <v>82</v>
      </c>
      <c r="I2025" s="18" t="str">
        <f>IFERROR(IF($E2025="","",MATCH(E2025,'Ref table week No.'!$B:$B,-1)),"")</f>
        <v/>
      </c>
    </row>
    <row r="2026" spans="2:9" x14ac:dyDescent="0.35">
      <c r="B2026" s="16"/>
      <c r="D2026" s="13" t="s">
        <v>82</v>
      </c>
      <c r="I2026" s="18" t="str">
        <f>IFERROR(IF($E2026="","",MATCH(E2026,'Ref table week No.'!$B:$B,-1)),"")</f>
        <v/>
      </c>
    </row>
    <row r="2027" spans="2:9" x14ac:dyDescent="0.35">
      <c r="B2027" s="16"/>
      <c r="D2027" s="13" t="s">
        <v>82</v>
      </c>
      <c r="I2027" s="18" t="str">
        <f>IFERROR(IF($E2027="","",MATCH(E2027,'Ref table week No.'!$B:$B,-1)),"")</f>
        <v/>
      </c>
    </row>
    <row r="2028" spans="2:9" x14ac:dyDescent="0.35">
      <c r="B2028" s="16"/>
      <c r="D2028" s="13" t="s">
        <v>82</v>
      </c>
      <c r="I2028" s="18" t="str">
        <f>IFERROR(IF($E2028="","",MATCH(E2028,'Ref table week No.'!$B:$B,-1)),"")</f>
        <v/>
      </c>
    </row>
    <row r="2029" spans="2:9" x14ac:dyDescent="0.35">
      <c r="B2029" s="16"/>
      <c r="D2029" s="13" t="s">
        <v>82</v>
      </c>
      <c r="I2029" s="18" t="str">
        <f>IFERROR(IF($E2029="","",MATCH(E2029,'Ref table week No.'!$B:$B,-1)),"")</f>
        <v/>
      </c>
    </row>
    <row r="2030" spans="2:9" x14ac:dyDescent="0.35">
      <c r="B2030" s="16"/>
      <c r="D2030" s="13" t="s">
        <v>82</v>
      </c>
      <c r="I2030" s="18" t="str">
        <f>IFERROR(IF($E2030="","",MATCH(E2030,'Ref table week No.'!$B:$B,-1)),"")</f>
        <v/>
      </c>
    </row>
    <row r="2031" spans="2:9" x14ac:dyDescent="0.35">
      <c r="B2031" s="16"/>
      <c r="D2031" s="13" t="s">
        <v>82</v>
      </c>
      <c r="I2031" s="18" t="str">
        <f>IFERROR(IF($E2031="","",MATCH(E2031,'Ref table week No.'!$B:$B,-1)),"")</f>
        <v/>
      </c>
    </row>
    <row r="2032" spans="2:9" x14ac:dyDescent="0.35">
      <c r="B2032" s="16"/>
      <c r="D2032" s="13" t="s">
        <v>82</v>
      </c>
      <c r="I2032" s="18" t="str">
        <f>IFERROR(IF($E2032="","",MATCH(E2032,'Ref table week No.'!$B:$B,-1)),"")</f>
        <v/>
      </c>
    </row>
    <row r="2033" spans="2:9" x14ac:dyDescent="0.35">
      <c r="B2033" s="16"/>
      <c r="D2033" s="13" t="s">
        <v>82</v>
      </c>
      <c r="I2033" s="18" t="str">
        <f>IFERROR(IF($E2033="","",MATCH(E2033,'Ref table week No.'!$B:$B,-1)),"")</f>
        <v/>
      </c>
    </row>
    <row r="2034" spans="2:9" x14ac:dyDescent="0.35">
      <c r="B2034" s="16"/>
      <c r="D2034" s="13" t="s">
        <v>82</v>
      </c>
      <c r="I2034" s="18" t="str">
        <f>IFERROR(IF($E2034="","",MATCH(E2034,'Ref table week No.'!$B:$B,-1)),"")</f>
        <v/>
      </c>
    </row>
    <row r="2035" spans="2:9" x14ac:dyDescent="0.35">
      <c r="B2035" s="16"/>
      <c r="D2035" s="13" t="s">
        <v>82</v>
      </c>
      <c r="I2035" s="18" t="str">
        <f>IFERROR(IF($E2035="","",MATCH(E2035,'Ref table week No.'!$B:$B,-1)),"")</f>
        <v/>
      </c>
    </row>
    <row r="2036" spans="2:9" x14ac:dyDescent="0.35">
      <c r="B2036" s="16"/>
      <c r="D2036" s="13" t="s">
        <v>82</v>
      </c>
      <c r="I2036" s="18" t="str">
        <f>IFERROR(IF($E2036="","",MATCH(E2036,'Ref table week No.'!$B:$B,-1)),"")</f>
        <v/>
      </c>
    </row>
    <row r="2037" spans="2:9" x14ac:dyDescent="0.35">
      <c r="B2037" s="16"/>
      <c r="D2037" s="13" t="s">
        <v>82</v>
      </c>
      <c r="I2037" s="18" t="str">
        <f>IFERROR(IF($E2037="","",MATCH(E2037,'Ref table week No.'!$B:$B,-1)),"")</f>
        <v/>
      </c>
    </row>
    <row r="2038" spans="2:9" x14ac:dyDescent="0.35">
      <c r="B2038" s="16"/>
      <c r="D2038" s="13" t="s">
        <v>82</v>
      </c>
      <c r="I2038" s="18" t="str">
        <f>IFERROR(IF($E2038="","",MATCH(E2038,'Ref table week No.'!$B:$B,-1)),"")</f>
        <v/>
      </c>
    </row>
    <row r="2039" spans="2:9" x14ac:dyDescent="0.35">
      <c r="B2039" s="16"/>
      <c r="D2039" s="13" t="s">
        <v>82</v>
      </c>
      <c r="I2039" s="18" t="str">
        <f>IFERROR(IF($E2039="","",MATCH(E2039,'Ref table week No.'!$B:$B,-1)),"")</f>
        <v/>
      </c>
    </row>
    <row r="2040" spans="2:9" x14ac:dyDescent="0.35">
      <c r="B2040" s="16"/>
      <c r="D2040" s="13" t="s">
        <v>82</v>
      </c>
      <c r="I2040" s="18" t="str">
        <f>IFERROR(IF($E2040="","",MATCH(E2040,'Ref table week No.'!$B:$B,-1)),"")</f>
        <v/>
      </c>
    </row>
    <row r="2041" spans="2:9" x14ac:dyDescent="0.35">
      <c r="B2041" s="16"/>
      <c r="D2041" s="13" t="s">
        <v>82</v>
      </c>
      <c r="I2041" s="18" t="str">
        <f>IFERROR(IF($E2041="","",MATCH(E2041,'Ref table week No.'!$B:$B,-1)),"")</f>
        <v/>
      </c>
    </row>
    <row r="2042" spans="2:9" x14ac:dyDescent="0.35">
      <c r="B2042" s="16"/>
      <c r="D2042" s="13" t="s">
        <v>82</v>
      </c>
      <c r="I2042" s="18" t="str">
        <f>IFERROR(IF($E2042="","",MATCH(E2042,'Ref table week No.'!$B:$B,-1)),"")</f>
        <v/>
      </c>
    </row>
    <row r="2043" spans="2:9" x14ac:dyDescent="0.35">
      <c r="B2043" s="16"/>
      <c r="D2043" s="13" t="s">
        <v>82</v>
      </c>
      <c r="I2043" s="18" t="str">
        <f>IFERROR(IF($E2043="","",MATCH(E2043,'Ref table week No.'!$B:$B,-1)),"")</f>
        <v/>
      </c>
    </row>
    <row r="2044" spans="2:9" x14ac:dyDescent="0.35">
      <c r="B2044" s="16"/>
      <c r="D2044" s="13" t="s">
        <v>82</v>
      </c>
      <c r="I2044" s="18" t="str">
        <f>IFERROR(IF($E2044="","",MATCH(E2044,'Ref table week No.'!$B:$B,-1)),"")</f>
        <v/>
      </c>
    </row>
    <row r="2045" spans="2:9" x14ac:dyDescent="0.35">
      <c r="B2045" s="16"/>
      <c r="D2045" s="13" t="s">
        <v>82</v>
      </c>
      <c r="I2045" s="18" t="str">
        <f>IFERROR(IF($E2045="","",MATCH(E2045,'Ref table week No.'!$B:$B,-1)),"")</f>
        <v/>
      </c>
    </row>
    <row r="2046" spans="2:9" x14ac:dyDescent="0.35">
      <c r="B2046" s="16"/>
      <c r="D2046" s="13" t="s">
        <v>82</v>
      </c>
      <c r="I2046" s="18" t="str">
        <f>IFERROR(IF($E2046="","",MATCH(E2046,'Ref table week No.'!$B:$B,-1)),"")</f>
        <v/>
      </c>
    </row>
    <row r="2047" spans="2:9" x14ac:dyDescent="0.35">
      <c r="B2047" s="16"/>
      <c r="D2047" s="13" t="s">
        <v>82</v>
      </c>
      <c r="I2047" s="18" t="str">
        <f>IFERROR(IF($E2047="","",MATCH(E2047,'Ref table week No.'!$B:$B,-1)),"")</f>
        <v/>
      </c>
    </row>
    <row r="2048" spans="2:9" x14ac:dyDescent="0.35">
      <c r="B2048" s="16"/>
      <c r="D2048" s="13" t="s">
        <v>82</v>
      </c>
      <c r="I2048" s="18" t="str">
        <f>IFERROR(IF($E2048="","",MATCH(E2048,'Ref table week No.'!$B:$B,-1)),"")</f>
        <v/>
      </c>
    </row>
    <row r="2049" spans="2:9" x14ac:dyDescent="0.35">
      <c r="B2049" s="16"/>
      <c r="D2049" s="13" t="s">
        <v>82</v>
      </c>
      <c r="I2049" s="18" t="str">
        <f>IFERROR(IF($E2049="","",MATCH(E2049,'Ref table week No.'!$B:$B,-1)),"")</f>
        <v/>
      </c>
    </row>
    <row r="2050" spans="2:9" x14ac:dyDescent="0.35">
      <c r="B2050" s="16"/>
      <c r="D2050" s="13" t="s">
        <v>82</v>
      </c>
      <c r="I2050" s="18" t="str">
        <f>IFERROR(IF($E2050="","",MATCH(E2050,'Ref table week No.'!$B:$B,-1)),"")</f>
        <v/>
      </c>
    </row>
    <row r="2051" spans="2:9" x14ac:dyDescent="0.35">
      <c r="B2051" s="16"/>
      <c r="D2051" s="13" t="s">
        <v>82</v>
      </c>
      <c r="I2051" s="18" t="str">
        <f>IFERROR(IF($E2051="","",MATCH(E2051,'Ref table week No.'!$B:$B,-1)),"")</f>
        <v/>
      </c>
    </row>
    <row r="2052" spans="2:9" x14ac:dyDescent="0.35">
      <c r="B2052" s="16"/>
      <c r="D2052" s="13" t="s">
        <v>82</v>
      </c>
      <c r="I2052" s="18" t="str">
        <f>IFERROR(IF($E2052="","",MATCH(E2052,'Ref table week No.'!$B:$B,-1)),"")</f>
        <v/>
      </c>
    </row>
    <row r="2053" spans="2:9" x14ac:dyDescent="0.35">
      <c r="B2053" s="16"/>
      <c r="D2053" s="13" t="s">
        <v>82</v>
      </c>
      <c r="I2053" s="18" t="str">
        <f>IFERROR(IF($E2053="","",MATCH(E2053,'Ref table week No.'!$B:$B,-1)),"")</f>
        <v/>
      </c>
    </row>
    <row r="2054" spans="2:9" x14ac:dyDescent="0.35">
      <c r="B2054" s="16"/>
      <c r="D2054" s="13" t="s">
        <v>82</v>
      </c>
      <c r="I2054" s="18" t="str">
        <f>IFERROR(IF($E2054="","",MATCH(E2054,'Ref table week No.'!$B:$B,-1)),"")</f>
        <v/>
      </c>
    </row>
    <row r="2055" spans="2:9" x14ac:dyDescent="0.35">
      <c r="B2055" s="16"/>
      <c r="D2055" s="13" t="s">
        <v>82</v>
      </c>
      <c r="I2055" s="18" t="str">
        <f>IFERROR(IF($E2055="","",MATCH(E2055,'Ref table week No.'!$B:$B,-1)),"")</f>
        <v/>
      </c>
    </row>
    <row r="2056" spans="2:9" x14ac:dyDescent="0.35">
      <c r="B2056" s="16"/>
      <c r="D2056" s="13" t="s">
        <v>82</v>
      </c>
      <c r="I2056" s="18" t="str">
        <f>IFERROR(IF($E2056="","",MATCH(E2056,'Ref table week No.'!$B:$B,-1)),"")</f>
        <v/>
      </c>
    </row>
    <row r="2057" spans="2:9" x14ac:dyDescent="0.35">
      <c r="B2057" s="16"/>
      <c r="D2057" s="13" t="s">
        <v>82</v>
      </c>
      <c r="I2057" s="18" t="str">
        <f>IFERROR(IF($E2057="","",MATCH(E2057,'Ref table week No.'!$B:$B,-1)),"")</f>
        <v/>
      </c>
    </row>
    <row r="2058" spans="2:9" x14ac:dyDescent="0.35">
      <c r="B2058" s="16"/>
      <c r="D2058" s="13" t="s">
        <v>82</v>
      </c>
      <c r="I2058" s="18" t="str">
        <f>IFERROR(IF($E2058="","",MATCH(E2058,'Ref table week No.'!$B:$B,-1)),"")</f>
        <v/>
      </c>
    </row>
    <row r="2059" spans="2:9" x14ac:dyDescent="0.35">
      <c r="B2059" s="16"/>
      <c r="D2059" s="13" t="s">
        <v>82</v>
      </c>
      <c r="I2059" s="18" t="str">
        <f>IFERROR(IF($E2059="","",MATCH(E2059,'Ref table week No.'!$B:$B,-1)),"")</f>
        <v/>
      </c>
    </row>
    <row r="2060" spans="2:9" x14ac:dyDescent="0.35">
      <c r="B2060" s="16"/>
      <c r="D2060" s="13" t="s">
        <v>82</v>
      </c>
      <c r="I2060" s="18" t="str">
        <f>IFERROR(IF($E2060="","",MATCH(E2060,'Ref table week No.'!$B:$B,-1)),"")</f>
        <v/>
      </c>
    </row>
    <row r="2061" spans="2:9" x14ac:dyDescent="0.35">
      <c r="B2061" s="16"/>
      <c r="D2061" s="13" t="s">
        <v>82</v>
      </c>
      <c r="I2061" s="18" t="str">
        <f>IFERROR(IF($E2061="","",MATCH(E2061,'Ref table week No.'!$B:$B,-1)),"")</f>
        <v/>
      </c>
    </row>
    <row r="2062" spans="2:9" x14ac:dyDescent="0.35">
      <c r="B2062" s="16"/>
      <c r="D2062" s="13" t="s">
        <v>82</v>
      </c>
      <c r="I2062" s="18" t="str">
        <f>IFERROR(IF($E2062="","",MATCH(E2062,'Ref table week No.'!$B:$B,-1)),"")</f>
        <v/>
      </c>
    </row>
    <row r="2063" spans="2:9" x14ac:dyDescent="0.35">
      <c r="B2063" s="16"/>
      <c r="D2063" s="13" t="s">
        <v>82</v>
      </c>
      <c r="I2063" s="18" t="str">
        <f>IFERROR(IF($E2063="","",MATCH(E2063,'Ref table week No.'!$B:$B,-1)),"")</f>
        <v/>
      </c>
    </row>
    <row r="2064" spans="2:9" x14ac:dyDescent="0.35">
      <c r="B2064" s="16"/>
      <c r="D2064" s="13" t="s">
        <v>82</v>
      </c>
      <c r="I2064" s="18" t="str">
        <f>IFERROR(IF($E2064="","",MATCH(E2064,'Ref table week No.'!$B:$B,-1)),"")</f>
        <v/>
      </c>
    </row>
    <row r="2065" spans="2:9" x14ac:dyDescent="0.35">
      <c r="B2065" s="16"/>
      <c r="D2065" s="13" t="s">
        <v>82</v>
      </c>
      <c r="I2065" s="18" t="str">
        <f>IFERROR(IF($E2065="","",MATCH(E2065,'Ref table week No.'!$B:$B,-1)),"")</f>
        <v/>
      </c>
    </row>
    <row r="2066" spans="2:9" x14ac:dyDescent="0.35">
      <c r="B2066" s="16"/>
      <c r="D2066" s="13" t="s">
        <v>82</v>
      </c>
      <c r="I2066" s="18" t="str">
        <f>IFERROR(IF($E2066="","",MATCH(E2066,'Ref table week No.'!$B:$B,-1)),"")</f>
        <v/>
      </c>
    </row>
    <row r="2067" spans="2:9" x14ac:dyDescent="0.35">
      <c r="B2067" s="16"/>
      <c r="D2067" s="13" t="s">
        <v>82</v>
      </c>
      <c r="I2067" s="18" t="str">
        <f>IFERROR(IF($E2067="","",MATCH(E2067,'Ref table week No.'!$B:$B,-1)),"")</f>
        <v/>
      </c>
    </row>
    <row r="2068" spans="2:9" x14ac:dyDescent="0.35">
      <c r="B2068" s="16"/>
      <c r="D2068" s="13" t="s">
        <v>82</v>
      </c>
      <c r="I2068" s="18" t="str">
        <f>IFERROR(IF($E2068="","",MATCH(E2068,'Ref table week No.'!$B:$B,-1)),"")</f>
        <v/>
      </c>
    </row>
    <row r="2069" spans="2:9" x14ac:dyDescent="0.35">
      <c r="B2069" s="16"/>
      <c r="D2069" s="13" t="s">
        <v>82</v>
      </c>
      <c r="I2069" s="18" t="str">
        <f>IFERROR(IF($E2069="","",MATCH(E2069,'Ref table week No.'!$B:$B,-1)),"")</f>
        <v/>
      </c>
    </row>
    <row r="2070" spans="2:9" x14ac:dyDescent="0.35">
      <c r="B2070" s="16"/>
      <c r="D2070" s="13" t="s">
        <v>82</v>
      </c>
      <c r="I2070" s="18" t="str">
        <f>IFERROR(IF($E2070="","",MATCH(E2070,'Ref table week No.'!$B:$B,-1)),"")</f>
        <v/>
      </c>
    </row>
    <row r="2071" spans="2:9" x14ac:dyDescent="0.35">
      <c r="B2071" s="16"/>
      <c r="D2071" s="13" t="s">
        <v>82</v>
      </c>
      <c r="I2071" s="18" t="str">
        <f>IFERROR(IF($E2071="","",MATCH(E2071,'Ref table week No.'!$B:$B,-1)),"")</f>
        <v/>
      </c>
    </row>
    <row r="2072" spans="2:9" x14ac:dyDescent="0.35">
      <c r="B2072" s="16"/>
      <c r="D2072" s="13" t="s">
        <v>82</v>
      </c>
      <c r="I2072" s="18" t="str">
        <f>IFERROR(IF($E2072="","",MATCH(E2072,'Ref table week No.'!$B:$B,-1)),"")</f>
        <v/>
      </c>
    </row>
    <row r="2073" spans="2:9" x14ac:dyDescent="0.35">
      <c r="B2073" s="16"/>
      <c r="D2073" s="13" t="s">
        <v>82</v>
      </c>
      <c r="I2073" s="18" t="str">
        <f>IFERROR(IF($E2073="","",MATCH(E2073,'Ref table week No.'!$B:$B,-1)),"")</f>
        <v/>
      </c>
    </row>
    <row r="2074" spans="2:9" x14ac:dyDescent="0.35">
      <c r="B2074" s="16"/>
      <c r="D2074" s="13" t="s">
        <v>82</v>
      </c>
      <c r="I2074" s="18" t="str">
        <f>IFERROR(IF($E2074="","",MATCH(E2074,'Ref table week No.'!$B:$B,-1)),"")</f>
        <v/>
      </c>
    </row>
    <row r="2075" spans="2:9" x14ac:dyDescent="0.35">
      <c r="B2075" s="16"/>
      <c r="D2075" s="13" t="s">
        <v>82</v>
      </c>
      <c r="I2075" s="18" t="str">
        <f>IFERROR(IF($E2075="","",MATCH(E2075,'Ref table week No.'!$B:$B,-1)),"")</f>
        <v/>
      </c>
    </row>
    <row r="2076" spans="2:9" x14ac:dyDescent="0.35">
      <c r="B2076" s="16"/>
      <c r="D2076" s="13" t="s">
        <v>82</v>
      </c>
      <c r="I2076" s="18" t="str">
        <f>IFERROR(IF($E2076="","",MATCH(E2076,'Ref table week No.'!$B:$B,-1)),"")</f>
        <v/>
      </c>
    </row>
    <row r="2077" spans="2:9" x14ac:dyDescent="0.35">
      <c r="B2077" s="16"/>
      <c r="D2077" s="13" t="s">
        <v>82</v>
      </c>
      <c r="I2077" s="18" t="str">
        <f>IFERROR(IF($E2077="","",MATCH(E2077,'Ref table week No.'!$B:$B,-1)),"")</f>
        <v/>
      </c>
    </row>
    <row r="2078" spans="2:9" x14ac:dyDescent="0.35">
      <c r="B2078" s="16"/>
      <c r="D2078" s="13" t="s">
        <v>82</v>
      </c>
      <c r="I2078" s="18" t="str">
        <f>IFERROR(IF($E2078="","",MATCH(E2078,'Ref table week No.'!$B:$B,-1)),"")</f>
        <v/>
      </c>
    </row>
    <row r="2079" spans="2:9" x14ac:dyDescent="0.35">
      <c r="B2079" s="16"/>
      <c r="D2079" s="13" t="s">
        <v>82</v>
      </c>
      <c r="I2079" s="18" t="str">
        <f>IFERROR(IF($E2079="","",MATCH(E2079,'Ref table week No.'!$B:$B,-1)),"")</f>
        <v/>
      </c>
    </row>
    <row r="2080" spans="2:9" x14ac:dyDescent="0.35">
      <c r="B2080" s="16"/>
      <c r="D2080" s="13" t="s">
        <v>82</v>
      </c>
      <c r="I2080" s="18" t="str">
        <f>IFERROR(IF($E2080="","",MATCH(E2080,'Ref table week No.'!$B:$B,-1)),"")</f>
        <v/>
      </c>
    </row>
    <row r="2081" spans="2:9" x14ac:dyDescent="0.35">
      <c r="B2081" s="16"/>
      <c r="D2081" s="13" t="s">
        <v>82</v>
      </c>
      <c r="I2081" s="18" t="str">
        <f>IFERROR(IF($E2081="","",MATCH(E2081,'Ref table week No.'!$B:$B,-1)),"")</f>
        <v/>
      </c>
    </row>
    <row r="2082" spans="2:9" x14ac:dyDescent="0.35">
      <c r="B2082" s="16"/>
      <c r="D2082" s="13" t="s">
        <v>82</v>
      </c>
      <c r="I2082" s="18" t="str">
        <f>IFERROR(IF($E2082="","",MATCH(E2082,'Ref table week No.'!$B:$B,-1)),"")</f>
        <v/>
      </c>
    </row>
    <row r="2083" spans="2:9" x14ac:dyDescent="0.35">
      <c r="B2083" s="16"/>
      <c r="D2083" s="13" t="s">
        <v>82</v>
      </c>
      <c r="I2083" s="18" t="str">
        <f>IFERROR(IF($E2083="","",MATCH(E2083,'Ref table week No.'!$B:$B,-1)),"")</f>
        <v/>
      </c>
    </row>
    <row r="2084" spans="2:9" x14ac:dyDescent="0.35">
      <c r="B2084" s="16"/>
      <c r="D2084" s="13" t="s">
        <v>82</v>
      </c>
      <c r="I2084" s="18" t="str">
        <f>IFERROR(IF($E2084="","",MATCH(E2084,'Ref table week No.'!$B:$B,-1)),"")</f>
        <v/>
      </c>
    </row>
    <row r="2085" spans="2:9" x14ac:dyDescent="0.35">
      <c r="B2085" s="16"/>
      <c r="D2085" s="13" t="s">
        <v>82</v>
      </c>
      <c r="I2085" s="18" t="str">
        <f>IFERROR(IF($E2085="","",MATCH(E2085,'Ref table week No.'!$B:$B,-1)),"")</f>
        <v/>
      </c>
    </row>
    <row r="2086" spans="2:9" x14ac:dyDescent="0.35">
      <c r="B2086" s="16"/>
      <c r="D2086" s="13" t="s">
        <v>82</v>
      </c>
      <c r="I2086" s="18" t="str">
        <f>IFERROR(IF($E2086="","",MATCH(E2086,'Ref table week No.'!$B:$B,-1)),"")</f>
        <v/>
      </c>
    </row>
    <row r="2087" spans="2:9" x14ac:dyDescent="0.35">
      <c r="B2087" s="16"/>
      <c r="D2087" s="13" t="s">
        <v>82</v>
      </c>
      <c r="I2087" s="18" t="str">
        <f>IFERROR(IF($E2087="","",MATCH(E2087,'Ref table week No.'!$B:$B,-1)),"")</f>
        <v/>
      </c>
    </row>
    <row r="2088" spans="2:9" x14ac:dyDescent="0.35">
      <c r="B2088" s="16"/>
      <c r="D2088" s="13" t="s">
        <v>82</v>
      </c>
      <c r="I2088" s="18" t="str">
        <f>IFERROR(IF($E2088="","",MATCH(E2088,'Ref table week No.'!$B:$B,-1)),"")</f>
        <v/>
      </c>
    </row>
    <row r="2089" spans="2:9" x14ac:dyDescent="0.35">
      <c r="B2089" s="16"/>
      <c r="D2089" s="13" t="s">
        <v>82</v>
      </c>
      <c r="I2089" s="18" t="str">
        <f>IFERROR(IF($E2089="","",MATCH(E2089,'Ref table week No.'!$B:$B,-1)),"")</f>
        <v/>
      </c>
    </row>
    <row r="2090" spans="2:9" x14ac:dyDescent="0.35">
      <c r="B2090" s="16"/>
      <c r="D2090" s="13" t="s">
        <v>82</v>
      </c>
      <c r="I2090" s="18" t="str">
        <f>IFERROR(IF($E2090="","",MATCH(E2090,'Ref table week No.'!$B:$B,-1)),"")</f>
        <v/>
      </c>
    </row>
    <row r="2091" spans="2:9" x14ac:dyDescent="0.35">
      <c r="B2091" s="16"/>
      <c r="D2091" s="13" t="s">
        <v>82</v>
      </c>
      <c r="I2091" s="18" t="str">
        <f>IFERROR(IF($E2091="","",MATCH(E2091,'Ref table week No.'!$B:$B,-1)),"")</f>
        <v/>
      </c>
    </row>
    <row r="2092" spans="2:9" x14ac:dyDescent="0.35">
      <c r="B2092" s="16"/>
      <c r="D2092" s="13" t="s">
        <v>82</v>
      </c>
      <c r="I2092" s="18" t="str">
        <f>IFERROR(IF($E2092="","",MATCH(E2092,'Ref table week No.'!$B:$B,-1)),"")</f>
        <v/>
      </c>
    </row>
    <row r="2093" spans="2:9" x14ac:dyDescent="0.35">
      <c r="B2093" s="16"/>
      <c r="D2093" s="13" t="s">
        <v>82</v>
      </c>
      <c r="I2093" s="18" t="str">
        <f>IFERROR(IF($E2093="","",MATCH(E2093,'Ref table week No.'!$B:$B,-1)),"")</f>
        <v/>
      </c>
    </row>
    <row r="2094" spans="2:9" x14ac:dyDescent="0.35">
      <c r="B2094" s="16"/>
      <c r="D2094" s="13" t="s">
        <v>82</v>
      </c>
      <c r="I2094" s="18" t="str">
        <f>IFERROR(IF($E2094="","",MATCH(E2094,'Ref table week No.'!$B:$B,-1)),"")</f>
        <v/>
      </c>
    </row>
    <row r="2095" spans="2:9" x14ac:dyDescent="0.35">
      <c r="B2095" s="16"/>
      <c r="D2095" s="13" t="s">
        <v>82</v>
      </c>
      <c r="I2095" s="18" t="str">
        <f>IFERROR(IF($E2095="","",MATCH(E2095,'Ref table week No.'!$B:$B,-1)),"")</f>
        <v/>
      </c>
    </row>
    <row r="2096" spans="2:9" x14ac:dyDescent="0.35">
      <c r="B2096" s="16"/>
      <c r="D2096" s="13" t="s">
        <v>82</v>
      </c>
      <c r="I2096" s="18" t="str">
        <f>IFERROR(IF($E2096="","",MATCH(E2096,'Ref table week No.'!$B:$B,-1)),"")</f>
        <v/>
      </c>
    </row>
    <row r="2097" spans="2:9" x14ac:dyDescent="0.35">
      <c r="B2097" s="16"/>
      <c r="D2097" s="13" t="s">
        <v>82</v>
      </c>
      <c r="I2097" s="18" t="str">
        <f>IFERROR(IF($E2097="","",MATCH(E2097,'Ref table week No.'!$B:$B,-1)),"")</f>
        <v/>
      </c>
    </row>
    <row r="2098" spans="2:9" x14ac:dyDescent="0.35">
      <c r="B2098" s="16"/>
      <c r="D2098" s="13" t="s">
        <v>82</v>
      </c>
      <c r="I2098" s="18" t="str">
        <f>IFERROR(IF($E2098="","",MATCH(E2098,'Ref table week No.'!$B:$B,-1)),"")</f>
        <v/>
      </c>
    </row>
    <row r="2099" spans="2:9" x14ac:dyDescent="0.35">
      <c r="B2099" s="16"/>
      <c r="D2099" s="13" t="s">
        <v>82</v>
      </c>
      <c r="I2099" s="18" t="str">
        <f>IFERROR(IF($E2099="","",MATCH(E2099,'Ref table week No.'!$B:$B,-1)),"")</f>
        <v/>
      </c>
    </row>
    <row r="2100" spans="2:9" x14ac:dyDescent="0.35">
      <c r="B2100" s="16"/>
      <c r="D2100" s="13" t="s">
        <v>82</v>
      </c>
      <c r="I2100" s="18" t="str">
        <f>IFERROR(IF($E2100="","",MATCH(E2100,'Ref table week No.'!$B:$B,-1)),"")</f>
        <v/>
      </c>
    </row>
    <row r="2101" spans="2:9" x14ac:dyDescent="0.35">
      <c r="B2101" s="16"/>
      <c r="D2101" s="13" t="s">
        <v>82</v>
      </c>
      <c r="I2101" s="18" t="str">
        <f>IFERROR(IF($E2101="","",MATCH(E2101,'Ref table week No.'!$B:$B,-1)),"")</f>
        <v/>
      </c>
    </row>
    <row r="2102" spans="2:9" x14ac:dyDescent="0.35">
      <c r="B2102" s="16"/>
      <c r="D2102" s="13" t="s">
        <v>82</v>
      </c>
      <c r="I2102" s="18" t="str">
        <f>IFERROR(IF($E2102="","",MATCH(E2102,'Ref table week No.'!$B:$B,-1)),"")</f>
        <v/>
      </c>
    </row>
    <row r="2103" spans="2:9" x14ac:dyDescent="0.35">
      <c r="B2103" s="16"/>
      <c r="D2103" s="13" t="s">
        <v>82</v>
      </c>
      <c r="I2103" s="18" t="str">
        <f>IFERROR(IF($E2103="","",MATCH(E2103,'Ref table week No.'!$B:$B,-1)),"")</f>
        <v/>
      </c>
    </row>
    <row r="2104" spans="2:9" x14ac:dyDescent="0.35">
      <c r="B2104" s="16"/>
      <c r="D2104" s="13" t="s">
        <v>82</v>
      </c>
      <c r="I2104" s="18" t="str">
        <f>IFERROR(IF($E2104="","",MATCH(E2104,'Ref table week No.'!$B:$B,-1)),"")</f>
        <v/>
      </c>
    </row>
    <row r="2105" spans="2:9" x14ac:dyDescent="0.35">
      <c r="B2105" s="16"/>
      <c r="D2105" s="13" t="s">
        <v>82</v>
      </c>
      <c r="I2105" s="18" t="str">
        <f>IFERROR(IF($E2105="","",MATCH(E2105,'Ref table week No.'!$B:$B,-1)),"")</f>
        <v/>
      </c>
    </row>
    <row r="2106" spans="2:9" x14ac:dyDescent="0.35">
      <c r="B2106" s="16"/>
      <c r="D2106" s="13" t="s">
        <v>82</v>
      </c>
      <c r="I2106" s="18" t="str">
        <f>IFERROR(IF($E2106="","",MATCH(E2106,'Ref table week No.'!$B:$B,-1)),"")</f>
        <v/>
      </c>
    </row>
    <row r="2107" spans="2:9" x14ac:dyDescent="0.35">
      <c r="B2107" s="16"/>
      <c r="D2107" s="13" t="s">
        <v>82</v>
      </c>
      <c r="I2107" s="18" t="str">
        <f>IFERROR(IF($E2107="","",MATCH(E2107,'Ref table week No.'!$B:$B,-1)),"")</f>
        <v/>
      </c>
    </row>
    <row r="2108" spans="2:9" x14ac:dyDescent="0.35">
      <c r="B2108" s="16"/>
      <c r="D2108" s="13" t="s">
        <v>82</v>
      </c>
      <c r="I2108" s="18" t="str">
        <f>IFERROR(IF($E2108="","",MATCH(E2108,'Ref table week No.'!$B:$B,-1)),"")</f>
        <v/>
      </c>
    </row>
    <row r="2109" spans="2:9" x14ac:dyDescent="0.35">
      <c r="B2109" s="16"/>
      <c r="D2109" s="13" t="s">
        <v>82</v>
      </c>
      <c r="I2109" s="18" t="str">
        <f>IFERROR(IF($E2109="","",MATCH(E2109,'Ref table week No.'!$B:$B,-1)),"")</f>
        <v/>
      </c>
    </row>
    <row r="2110" spans="2:9" x14ac:dyDescent="0.35">
      <c r="B2110" s="16"/>
      <c r="D2110" s="13" t="s">
        <v>82</v>
      </c>
      <c r="I2110" s="18" t="str">
        <f>IFERROR(IF($E2110="","",MATCH(E2110,'Ref table week No.'!$B:$B,-1)),"")</f>
        <v/>
      </c>
    </row>
    <row r="2111" spans="2:9" x14ac:dyDescent="0.35">
      <c r="B2111" s="16"/>
      <c r="D2111" s="13" t="s">
        <v>82</v>
      </c>
      <c r="I2111" s="18" t="str">
        <f>IFERROR(IF($E2111="","",MATCH(E2111,'Ref table week No.'!$B:$B,-1)),"")</f>
        <v/>
      </c>
    </row>
    <row r="2112" spans="2:9" x14ac:dyDescent="0.35">
      <c r="B2112" s="16"/>
      <c r="D2112" s="13" t="s">
        <v>82</v>
      </c>
      <c r="I2112" s="18" t="str">
        <f>IFERROR(IF($E2112="","",MATCH(E2112,'Ref table week No.'!$B:$B,-1)),"")</f>
        <v/>
      </c>
    </row>
    <row r="2113" spans="2:9" x14ac:dyDescent="0.35">
      <c r="B2113" s="16"/>
      <c r="D2113" s="13" t="s">
        <v>82</v>
      </c>
      <c r="I2113" s="18" t="str">
        <f>IFERROR(IF($E2113="","",MATCH(E2113,'Ref table week No.'!$B:$B,-1)),"")</f>
        <v/>
      </c>
    </row>
    <row r="2114" spans="2:9" x14ac:dyDescent="0.35">
      <c r="B2114" s="16"/>
      <c r="D2114" s="13" t="s">
        <v>82</v>
      </c>
      <c r="I2114" s="18" t="str">
        <f>IFERROR(IF($E2114="","",MATCH(E2114,'Ref table week No.'!$B:$B,-1)),"")</f>
        <v/>
      </c>
    </row>
    <row r="2115" spans="2:9" x14ac:dyDescent="0.35">
      <c r="B2115" s="16"/>
      <c r="D2115" s="13" t="s">
        <v>82</v>
      </c>
      <c r="I2115" s="18" t="str">
        <f>IFERROR(IF($E2115="","",MATCH(E2115,'Ref table week No.'!$B:$B,-1)),"")</f>
        <v/>
      </c>
    </row>
    <row r="2116" spans="2:9" x14ac:dyDescent="0.35">
      <c r="B2116" s="16"/>
      <c r="D2116" s="13" t="s">
        <v>82</v>
      </c>
      <c r="I2116" s="18" t="str">
        <f>IFERROR(IF($E2116="","",MATCH(E2116,'Ref table week No.'!$B:$B,-1)),"")</f>
        <v/>
      </c>
    </row>
    <row r="2117" spans="2:9" x14ac:dyDescent="0.35">
      <c r="B2117" s="16"/>
      <c r="D2117" s="13" t="s">
        <v>82</v>
      </c>
      <c r="I2117" s="18" t="str">
        <f>IFERROR(IF($E2117="","",MATCH(E2117,'Ref table week No.'!$B:$B,-1)),"")</f>
        <v/>
      </c>
    </row>
    <row r="2118" spans="2:9" x14ac:dyDescent="0.35">
      <c r="B2118" s="16"/>
      <c r="D2118" s="13" t="s">
        <v>82</v>
      </c>
      <c r="I2118" s="18" t="str">
        <f>IFERROR(IF($E2118="","",MATCH(E2118,'Ref table week No.'!$B:$B,-1)),"")</f>
        <v/>
      </c>
    </row>
    <row r="2119" spans="2:9" x14ac:dyDescent="0.35">
      <c r="B2119" s="16"/>
      <c r="D2119" s="13" t="s">
        <v>82</v>
      </c>
      <c r="I2119" s="18" t="str">
        <f>IFERROR(IF($E2119="","",MATCH(E2119,'Ref table week No.'!$B:$B,-1)),"")</f>
        <v/>
      </c>
    </row>
    <row r="2120" spans="2:9" x14ac:dyDescent="0.35">
      <c r="B2120" s="16"/>
      <c r="D2120" s="13" t="s">
        <v>82</v>
      </c>
      <c r="I2120" s="18" t="str">
        <f>IFERROR(IF($E2120="","",MATCH(E2120,'Ref table week No.'!$B:$B,-1)),"")</f>
        <v/>
      </c>
    </row>
    <row r="2121" spans="2:9" x14ac:dyDescent="0.35">
      <c r="B2121" s="16"/>
      <c r="D2121" s="13" t="s">
        <v>82</v>
      </c>
      <c r="I2121" s="18" t="str">
        <f>IFERROR(IF($E2121="","",MATCH(E2121,'Ref table week No.'!$B:$B,-1)),"")</f>
        <v/>
      </c>
    </row>
    <row r="2122" spans="2:9" x14ac:dyDescent="0.35">
      <c r="B2122" s="16"/>
      <c r="D2122" s="13" t="s">
        <v>82</v>
      </c>
      <c r="I2122" s="18" t="str">
        <f>IFERROR(IF($E2122="","",MATCH(E2122,'Ref table week No.'!$B:$B,-1)),"")</f>
        <v/>
      </c>
    </row>
    <row r="2123" spans="2:9" x14ac:dyDescent="0.35">
      <c r="B2123" s="16"/>
      <c r="D2123" s="13" t="s">
        <v>82</v>
      </c>
      <c r="I2123" s="18" t="str">
        <f>IFERROR(IF($E2123="","",MATCH(E2123,'Ref table week No.'!$B:$B,-1)),"")</f>
        <v/>
      </c>
    </row>
    <row r="2124" spans="2:9" x14ac:dyDescent="0.35">
      <c r="B2124" s="16"/>
      <c r="D2124" s="13" t="s">
        <v>82</v>
      </c>
      <c r="I2124" s="18" t="str">
        <f>IFERROR(IF($E2124="","",MATCH(E2124,'Ref table week No.'!$B:$B,-1)),"")</f>
        <v/>
      </c>
    </row>
    <row r="2125" spans="2:9" x14ac:dyDescent="0.35">
      <c r="B2125" s="16"/>
      <c r="D2125" s="13" t="s">
        <v>82</v>
      </c>
      <c r="I2125" s="18" t="str">
        <f>IFERROR(IF($E2125="","",MATCH(E2125,'Ref table week No.'!$B:$B,-1)),"")</f>
        <v/>
      </c>
    </row>
    <row r="2126" spans="2:9" x14ac:dyDescent="0.35">
      <c r="B2126" s="16"/>
      <c r="D2126" s="13" t="s">
        <v>82</v>
      </c>
      <c r="I2126" s="18" t="str">
        <f>IFERROR(IF($E2126="","",MATCH(E2126,'Ref table week No.'!$B:$B,-1)),"")</f>
        <v/>
      </c>
    </row>
    <row r="2127" spans="2:9" x14ac:dyDescent="0.35">
      <c r="B2127" s="16"/>
      <c r="D2127" s="13" t="s">
        <v>82</v>
      </c>
      <c r="I2127" s="18" t="str">
        <f>IFERROR(IF($E2127="","",MATCH(E2127,'Ref table week No.'!$B:$B,-1)),"")</f>
        <v/>
      </c>
    </row>
    <row r="2128" spans="2:9" x14ac:dyDescent="0.35">
      <c r="B2128" s="16"/>
      <c r="D2128" s="13" t="s">
        <v>82</v>
      </c>
      <c r="I2128" s="18" t="str">
        <f>IFERROR(IF($E2128="","",MATCH(E2128,'Ref table week No.'!$B:$B,-1)),"")</f>
        <v/>
      </c>
    </row>
    <row r="2129" spans="2:9" x14ac:dyDescent="0.35">
      <c r="B2129" s="16"/>
      <c r="D2129" s="13" t="s">
        <v>82</v>
      </c>
      <c r="I2129" s="18" t="str">
        <f>IFERROR(IF($E2129="","",MATCH(E2129,'Ref table week No.'!$B:$B,-1)),"")</f>
        <v/>
      </c>
    </row>
    <row r="2130" spans="2:9" x14ac:dyDescent="0.35">
      <c r="B2130" s="16"/>
      <c r="D2130" s="13" t="s">
        <v>82</v>
      </c>
      <c r="I2130" s="18" t="str">
        <f>IFERROR(IF($E2130="","",MATCH(E2130,'Ref table week No.'!$B:$B,-1)),"")</f>
        <v/>
      </c>
    </row>
    <row r="2131" spans="2:9" x14ac:dyDescent="0.35">
      <c r="B2131" s="16"/>
      <c r="D2131" s="13" t="s">
        <v>82</v>
      </c>
      <c r="I2131" s="18" t="str">
        <f>IFERROR(IF($E2131="","",MATCH(E2131,'Ref table week No.'!$B:$B,-1)),"")</f>
        <v/>
      </c>
    </row>
    <row r="2132" spans="2:9" x14ac:dyDescent="0.35">
      <c r="B2132" s="16"/>
      <c r="D2132" s="13" t="s">
        <v>82</v>
      </c>
      <c r="I2132" s="18" t="str">
        <f>IFERROR(IF($E2132="","",MATCH(E2132,'Ref table week No.'!$B:$B,-1)),"")</f>
        <v/>
      </c>
    </row>
    <row r="2133" spans="2:9" x14ac:dyDescent="0.35">
      <c r="B2133" s="16"/>
      <c r="D2133" s="13" t="s">
        <v>82</v>
      </c>
      <c r="I2133" s="18" t="str">
        <f>IFERROR(IF($E2133="","",MATCH(E2133,'Ref table week No.'!$B:$B,-1)),"")</f>
        <v/>
      </c>
    </row>
    <row r="2134" spans="2:9" x14ac:dyDescent="0.35">
      <c r="B2134" s="16"/>
      <c r="D2134" s="13" t="s">
        <v>82</v>
      </c>
      <c r="I2134" s="18" t="str">
        <f>IFERROR(IF($E2134="","",MATCH(E2134,'Ref table week No.'!$B:$B,-1)),"")</f>
        <v/>
      </c>
    </row>
    <row r="2135" spans="2:9" x14ac:dyDescent="0.35">
      <c r="B2135" s="16"/>
      <c r="D2135" s="13" t="s">
        <v>82</v>
      </c>
      <c r="I2135" s="18" t="str">
        <f>IFERROR(IF($E2135="","",MATCH(E2135,'Ref table week No.'!$B:$B,-1)),"")</f>
        <v/>
      </c>
    </row>
    <row r="2136" spans="2:9" x14ac:dyDescent="0.35">
      <c r="B2136" s="16"/>
      <c r="D2136" s="13" t="s">
        <v>82</v>
      </c>
      <c r="I2136" s="18" t="str">
        <f>IFERROR(IF($E2136="","",MATCH(E2136,'Ref table week No.'!$B:$B,-1)),"")</f>
        <v/>
      </c>
    </row>
    <row r="2137" spans="2:9" x14ac:dyDescent="0.35">
      <c r="B2137" s="16"/>
      <c r="D2137" s="13" t="s">
        <v>82</v>
      </c>
      <c r="I2137" s="18" t="str">
        <f>IFERROR(IF($E2137="","",MATCH(E2137,'Ref table week No.'!$B:$B,-1)),"")</f>
        <v/>
      </c>
    </row>
    <row r="2138" spans="2:9" x14ac:dyDescent="0.35">
      <c r="B2138" s="16"/>
      <c r="D2138" s="13" t="s">
        <v>82</v>
      </c>
      <c r="I2138" s="18" t="str">
        <f>IFERROR(IF($E2138="","",MATCH(E2138,'Ref table week No.'!$B:$B,-1)),"")</f>
        <v/>
      </c>
    </row>
    <row r="2139" spans="2:9" x14ac:dyDescent="0.35">
      <c r="B2139" s="16"/>
      <c r="D2139" s="13" t="s">
        <v>82</v>
      </c>
      <c r="I2139" s="18" t="str">
        <f>IFERROR(IF($E2139="","",MATCH(E2139,'Ref table week No.'!$B:$B,-1)),"")</f>
        <v/>
      </c>
    </row>
    <row r="2140" spans="2:9" x14ac:dyDescent="0.35">
      <c r="B2140" s="16"/>
      <c r="D2140" s="13" t="s">
        <v>82</v>
      </c>
      <c r="I2140" s="18" t="str">
        <f>IFERROR(IF($E2140="","",MATCH(E2140,'Ref table week No.'!$B:$B,-1)),"")</f>
        <v/>
      </c>
    </row>
    <row r="2141" spans="2:9" x14ac:dyDescent="0.35">
      <c r="B2141" s="16"/>
      <c r="D2141" s="13" t="s">
        <v>82</v>
      </c>
      <c r="I2141" s="18" t="str">
        <f>IFERROR(IF($E2141="","",MATCH(E2141,'Ref table week No.'!$B:$B,-1)),"")</f>
        <v/>
      </c>
    </row>
    <row r="2142" spans="2:9" x14ac:dyDescent="0.35">
      <c r="B2142" s="16"/>
      <c r="D2142" s="13" t="s">
        <v>82</v>
      </c>
      <c r="I2142" s="18" t="str">
        <f>IFERROR(IF($E2142="","",MATCH(E2142,'Ref table week No.'!$B:$B,-1)),"")</f>
        <v/>
      </c>
    </row>
    <row r="2143" spans="2:9" x14ac:dyDescent="0.35">
      <c r="B2143" s="16"/>
      <c r="D2143" s="13" t="s">
        <v>82</v>
      </c>
      <c r="I2143" s="18" t="str">
        <f>IFERROR(IF($E2143="","",MATCH(E2143,'Ref table week No.'!$B:$B,-1)),"")</f>
        <v/>
      </c>
    </row>
    <row r="2144" spans="2:9" x14ac:dyDescent="0.35">
      <c r="B2144" s="16"/>
      <c r="D2144" s="13" t="s">
        <v>82</v>
      </c>
      <c r="I2144" s="18" t="str">
        <f>IFERROR(IF($E2144="","",MATCH(E2144,'Ref table week No.'!$B:$B,-1)),"")</f>
        <v/>
      </c>
    </row>
    <row r="2145" spans="2:9" x14ac:dyDescent="0.35">
      <c r="B2145" s="16"/>
      <c r="D2145" s="13" t="s">
        <v>82</v>
      </c>
      <c r="I2145" s="18" t="str">
        <f>IFERROR(IF($E2145="","",MATCH(E2145,'Ref table week No.'!$B:$B,-1)),"")</f>
        <v/>
      </c>
    </row>
    <row r="2146" spans="2:9" x14ac:dyDescent="0.35">
      <c r="B2146" s="16"/>
      <c r="D2146" s="13" t="s">
        <v>82</v>
      </c>
      <c r="I2146" s="18" t="str">
        <f>IFERROR(IF($E2146="","",MATCH(E2146,'Ref table week No.'!$B:$B,-1)),"")</f>
        <v/>
      </c>
    </row>
    <row r="2147" spans="2:9" x14ac:dyDescent="0.35">
      <c r="B2147" s="16"/>
      <c r="D2147" s="13" t="s">
        <v>82</v>
      </c>
      <c r="I2147" s="18" t="str">
        <f>IFERROR(IF($E2147="","",MATCH(E2147,'Ref table week No.'!$B:$B,-1)),"")</f>
        <v/>
      </c>
    </row>
    <row r="2148" spans="2:9" x14ac:dyDescent="0.35">
      <c r="B2148" s="16"/>
      <c r="D2148" s="13" t="s">
        <v>82</v>
      </c>
      <c r="I2148" s="18" t="str">
        <f>IFERROR(IF($E2148="","",MATCH(E2148,'Ref table week No.'!$B:$B,-1)),"")</f>
        <v/>
      </c>
    </row>
    <row r="2149" spans="2:9" x14ac:dyDescent="0.35">
      <c r="B2149" s="16"/>
      <c r="D2149" s="13" t="s">
        <v>82</v>
      </c>
      <c r="I2149" s="18" t="str">
        <f>IFERROR(IF($E2149="","",MATCH(E2149,'Ref table week No.'!$B:$B,-1)),"")</f>
        <v/>
      </c>
    </row>
    <row r="2150" spans="2:9" x14ac:dyDescent="0.35">
      <c r="B2150" s="16"/>
      <c r="D2150" s="13" t="s">
        <v>82</v>
      </c>
      <c r="I2150" s="18" t="str">
        <f>IFERROR(IF($E2150="","",MATCH(E2150,'Ref table week No.'!$B:$B,-1)),"")</f>
        <v/>
      </c>
    </row>
    <row r="2151" spans="2:9" x14ac:dyDescent="0.35">
      <c r="B2151" s="16"/>
      <c r="D2151" s="13" t="s">
        <v>82</v>
      </c>
      <c r="I2151" s="18" t="str">
        <f>IFERROR(IF($E2151="","",MATCH(E2151,'Ref table week No.'!$B:$B,-1)),"")</f>
        <v/>
      </c>
    </row>
    <row r="2152" spans="2:9" x14ac:dyDescent="0.35">
      <c r="B2152" s="16"/>
      <c r="D2152" s="13" t="s">
        <v>82</v>
      </c>
      <c r="I2152" s="18" t="str">
        <f>IFERROR(IF($E2152="","",MATCH(E2152,'Ref table week No.'!$B:$B,-1)),"")</f>
        <v/>
      </c>
    </row>
    <row r="2153" spans="2:9" x14ac:dyDescent="0.35">
      <c r="B2153" s="16"/>
      <c r="D2153" s="13" t="s">
        <v>82</v>
      </c>
      <c r="I2153" s="18" t="str">
        <f>IFERROR(IF($E2153="","",MATCH(E2153,'Ref table week No.'!$B:$B,-1)),"")</f>
        <v/>
      </c>
    </row>
    <row r="2154" spans="2:9" x14ac:dyDescent="0.35">
      <c r="B2154" s="16"/>
      <c r="D2154" s="13" t="s">
        <v>82</v>
      </c>
      <c r="I2154" s="18" t="str">
        <f>IFERROR(IF($E2154="","",MATCH(E2154,'Ref table week No.'!$B:$B,-1)),"")</f>
        <v/>
      </c>
    </row>
    <row r="2155" spans="2:9" x14ac:dyDescent="0.35">
      <c r="B2155" s="16"/>
      <c r="D2155" s="13" t="s">
        <v>82</v>
      </c>
      <c r="I2155" s="18" t="str">
        <f>IFERROR(IF($E2155="","",MATCH(E2155,'Ref table week No.'!$B:$B,-1)),"")</f>
        <v/>
      </c>
    </row>
    <row r="2156" spans="2:9" x14ac:dyDescent="0.35">
      <c r="B2156" s="16"/>
      <c r="D2156" s="13" t="s">
        <v>82</v>
      </c>
      <c r="I2156" s="18" t="str">
        <f>IFERROR(IF($E2156="","",MATCH(E2156,'Ref table week No.'!$B:$B,-1)),"")</f>
        <v/>
      </c>
    </row>
    <row r="2157" spans="2:9" x14ac:dyDescent="0.35">
      <c r="B2157" s="16"/>
      <c r="D2157" s="13" t="s">
        <v>82</v>
      </c>
      <c r="I2157" s="18" t="str">
        <f>IFERROR(IF($E2157="","",MATCH(E2157,'Ref table week No.'!$B:$B,-1)),"")</f>
        <v/>
      </c>
    </row>
    <row r="2158" spans="2:9" x14ac:dyDescent="0.35">
      <c r="B2158" s="16"/>
      <c r="D2158" s="13" t="s">
        <v>82</v>
      </c>
      <c r="I2158" s="18" t="str">
        <f>IFERROR(IF($E2158="","",MATCH(E2158,'Ref table week No.'!$B:$B,-1)),"")</f>
        <v/>
      </c>
    </row>
    <row r="2159" spans="2:9" x14ac:dyDescent="0.35">
      <c r="B2159" s="16"/>
      <c r="D2159" s="13" t="s">
        <v>82</v>
      </c>
      <c r="I2159" s="18" t="str">
        <f>IFERROR(IF($E2159="","",MATCH(E2159,'Ref table week No.'!$B:$B,-1)),"")</f>
        <v/>
      </c>
    </row>
    <row r="2160" spans="2:9" x14ac:dyDescent="0.35">
      <c r="B2160" s="16"/>
      <c r="D2160" s="13" t="s">
        <v>82</v>
      </c>
      <c r="I2160" s="18" t="str">
        <f>IFERROR(IF($E2160="","",MATCH(E2160,'Ref table week No.'!$B:$B,-1)),"")</f>
        <v/>
      </c>
    </row>
    <row r="2161" spans="2:9" x14ac:dyDescent="0.35">
      <c r="B2161" s="16"/>
      <c r="D2161" s="13" t="s">
        <v>82</v>
      </c>
      <c r="I2161" s="18" t="str">
        <f>IFERROR(IF($E2161="","",MATCH(E2161,'Ref table week No.'!$B:$B,-1)),"")</f>
        <v/>
      </c>
    </row>
    <row r="2162" spans="2:9" x14ac:dyDescent="0.35">
      <c r="B2162" s="16"/>
      <c r="D2162" s="13" t="s">
        <v>82</v>
      </c>
      <c r="I2162" s="18" t="str">
        <f>IFERROR(IF($E2162="","",MATCH(E2162,'Ref table week No.'!$B:$B,-1)),"")</f>
        <v/>
      </c>
    </row>
    <row r="2163" spans="2:9" x14ac:dyDescent="0.35">
      <c r="B2163" s="16"/>
      <c r="D2163" s="13" t="s">
        <v>82</v>
      </c>
      <c r="I2163" s="18" t="str">
        <f>IFERROR(IF($E2163="","",MATCH(E2163,'Ref table week No.'!$B:$B,-1)),"")</f>
        <v/>
      </c>
    </row>
    <row r="2164" spans="2:9" x14ac:dyDescent="0.35">
      <c r="B2164" s="16"/>
      <c r="D2164" s="13" t="s">
        <v>82</v>
      </c>
      <c r="I2164" s="18" t="str">
        <f>IFERROR(IF($E2164="","",MATCH(E2164,'Ref table week No.'!$B:$B,-1)),"")</f>
        <v/>
      </c>
    </row>
    <row r="2165" spans="2:9" x14ac:dyDescent="0.35">
      <c r="B2165" s="16"/>
      <c r="D2165" s="13" t="s">
        <v>82</v>
      </c>
      <c r="I2165" s="18" t="str">
        <f>IFERROR(IF($E2165="","",MATCH(E2165,'Ref table week No.'!$B:$B,-1)),"")</f>
        <v/>
      </c>
    </row>
    <row r="2166" spans="2:9" x14ac:dyDescent="0.35">
      <c r="B2166" s="16"/>
      <c r="D2166" s="13" t="s">
        <v>82</v>
      </c>
      <c r="I2166" s="18" t="str">
        <f>IFERROR(IF($E2166="","",MATCH(E2166,'Ref table week No.'!$B:$B,-1)),"")</f>
        <v/>
      </c>
    </row>
    <row r="2167" spans="2:9" x14ac:dyDescent="0.35">
      <c r="B2167" s="16"/>
      <c r="D2167" s="13" t="s">
        <v>82</v>
      </c>
      <c r="I2167" s="18" t="str">
        <f>IFERROR(IF($E2167="","",MATCH(E2167,'Ref table week No.'!$B:$B,-1)),"")</f>
        <v/>
      </c>
    </row>
    <row r="2168" spans="2:9" x14ac:dyDescent="0.35">
      <c r="B2168" s="16"/>
      <c r="D2168" s="13" t="s">
        <v>82</v>
      </c>
      <c r="I2168" s="18" t="str">
        <f>IFERROR(IF($E2168="","",MATCH(E2168,'Ref table week No.'!$B:$B,-1)),"")</f>
        <v/>
      </c>
    </row>
    <row r="2169" spans="2:9" x14ac:dyDescent="0.35">
      <c r="B2169" s="16"/>
      <c r="D2169" s="13" t="s">
        <v>82</v>
      </c>
      <c r="I2169" s="18" t="str">
        <f>IFERROR(IF($E2169="","",MATCH(E2169,'Ref table week No.'!$B:$B,-1)),"")</f>
        <v/>
      </c>
    </row>
    <row r="2170" spans="2:9" x14ac:dyDescent="0.35">
      <c r="B2170" s="16"/>
      <c r="D2170" s="13" t="s">
        <v>82</v>
      </c>
      <c r="I2170" s="18" t="str">
        <f>IFERROR(IF($E2170="","",MATCH(E2170,'Ref table week No.'!$B:$B,-1)),"")</f>
        <v/>
      </c>
    </row>
    <row r="2171" spans="2:9" x14ac:dyDescent="0.35">
      <c r="B2171" s="16"/>
      <c r="D2171" s="13" t="s">
        <v>82</v>
      </c>
      <c r="I2171" s="18" t="str">
        <f>IFERROR(IF($E2171="","",MATCH(E2171,'Ref table week No.'!$B:$B,-1)),"")</f>
        <v/>
      </c>
    </row>
    <row r="2172" spans="2:9" x14ac:dyDescent="0.35">
      <c r="B2172" s="16"/>
      <c r="D2172" s="13" t="s">
        <v>82</v>
      </c>
      <c r="I2172" s="18" t="str">
        <f>IFERROR(IF($E2172="","",MATCH(E2172,'Ref table week No.'!$B:$B,-1)),"")</f>
        <v/>
      </c>
    </row>
    <row r="2173" spans="2:9" x14ac:dyDescent="0.35">
      <c r="B2173" s="16"/>
      <c r="D2173" s="13" t="s">
        <v>82</v>
      </c>
      <c r="I2173" s="18" t="str">
        <f>IFERROR(IF($E2173="","",MATCH(E2173,'Ref table week No.'!$B:$B,-1)),"")</f>
        <v/>
      </c>
    </row>
    <row r="2174" spans="2:9" x14ac:dyDescent="0.35">
      <c r="B2174" s="16"/>
      <c r="D2174" s="13" t="s">
        <v>82</v>
      </c>
      <c r="I2174" s="18" t="str">
        <f>IFERROR(IF($E2174="","",MATCH(E2174,'Ref table week No.'!$B:$B,-1)),"")</f>
        <v/>
      </c>
    </row>
    <row r="2175" spans="2:9" x14ac:dyDescent="0.35">
      <c r="B2175" s="16"/>
      <c r="D2175" s="13" t="s">
        <v>82</v>
      </c>
      <c r="I2175" s="18" t="str">
        <f>IFERROR(IF($E2175="","",MATCH(E2175,'Ref table week No.'!$B:$B,-1)),"")</f>
        <v/>
      </c>
    </row>
    <row r="2176" spans="2:9" x14ac:dyDescent="0.35">
      <c r="B2176" s="16"/>
      <c r="D2176" s="13" t="s">
        <v>82</v>
      </c>
      <c r="I2176" s="18" t="str">
        <f>IFERROR(IF($E2176="","",MATCH(E2176,'Ref table week No.'!$B:$B,-1)),"")</f>
        <v/>
      </c>
    </row>
    <row r="2177" spans="2:9" x14ac:dyDescent="0.35">
      <c r="B2177" s="16"/>
      <c r="D2177" s="13" t="s">
        <v>82</v>
      </c>
      <c r="I2177" s="18" t="str">
        <f>IFERROR(IF($E2177="","",MATCH(E2177,'Ref table week No.'!$B:$B,-1)),"")</f>
        <v/>
      </c>
    </row>
    <row r="2178" spans="2:9" x14ac:dyDescent="0.35">
      <c r="B2178" s="16"/>
      <c r="D2178" s="13" t="s">
        <v>82</v>
      </c>
      <c r="I2178" s="18" t="str">
        <f>IFERROR(IF($E2178="","",MATCH(E2178,'Ref table week No.'!$B:$B,-1)),"")</f>
        <v/>
      </c>
    </row>
    <row r="2179" spans="2:9" x14ac:dyDescent="0.35">
      <c r="B2179" s="16"/>
      <c r="D2179" s="13" t="s">
        <v>82</v>
      </c>
      <c r="I2179" s="18" t="str">
        <f>IFERROR(IF($E2179="","",MATCH(E2179,'Ref table week No.'!$B:$B,-1)),"")</f>
        <v/>
      </c>
    </row>
    <row r="2180" spans="2:9" x14ac:dyDescent="0.35">
      <c r="B2180" s="16"/>
      <c r="D2180" s="13" t="s">
        <v>82</v>
      </c>
      <c r="I2180" s="18" t="str">
        <f>IFERROR(IF($E2180="","",MATCH(E2180,'Ref table week No.'!$B:$B,-1)),"")</f>
        <v/>
      </c>
    </row>
    <row r="2181" spans="2:9" x14ac:dyDescent="0.35">
      <c r="B2181" s="16"/>
      <c r="D2181" s="13" t="s">
        <v>82</v>
      </c>
      <c r="I2181" s="18" t="str">
        <f>IFERROR(IF($E2181="","",MATCH(E2181,'Ref table week No.'!$B:$B,-1)),"")</f>
        <v/>
      </c>
    </row>
    <row r="2182" spans="2:9" x14ac:dyDescent="0.35">
      <c r="B2182" s="16"/>
      <c r="D2182" s="13" t="s">
        <v>82</v>
      </c>
      <c r="I2182" s="18" t="str">
        <f>IFERROR(IF($E2182="","",MATCH(E2182,'Ref table week No.'!$B:$B,-1)),"")</f>
        <v/>
      </c>
    </row>
    <row r="2183" spans="2:9" x14ac:dyDescent="0.35">
      <c r="B2183" s="16"/>
      <c r="D2183" s="13" t="s">
        <v>82</v>
      </c>
      <c r="I2183" s="18" t="str">
        <f>IFERROR(IF($E2183="","",MATCH(E2183,'Ref table week No.'!$B:$B,-1)),"")</f>
        <v/>
      </c>
    </row>
    <row r="2184" spans="2:9" x14ac:dyDescent="0.35">
      <c r="B2184" s="16"/>
      <c r="D2184" s="13" t="s">
        <v>82</v>
      </c>
      <c r="I2184" s="18" t="str">
        <f>IFERROR(IF($E2184="","",MATCH(E2184,'Ref table week No.'!$B:$B,-1)),"")</f>
        <v/>
      </c>
    </row>
    <row r="2185" spans="2:9" x14ac:dyDescent="0.35">
      <c r="B2185" s="16"/>
      <c r="D2185" s="13" t="s">
        <v>82</v>
      </c>
      <c r="I2185" s="18" t="str">
        <f>IFERROR(IF($E2185="","",MATCH(E2185,'Ref table week No.'!$B:$B,-1)),"")</f>
        <v/>
      </c>
    </row>
    <row r="2186" spans="2:9" x14ac:dyDescent="0.35">
      <c r="B2186" s="16"/>
      <c r="D2186" s="13" t="s">
        <v>82</v>
      </c>
      <c r="I2186" s="18" t="str">
        <f>IFERROR(IF($E2186="","",MATCH(E2186,'Ref table week No.'!$B:$B,-1)),"")</f>
        <v/>
      </c>
    </row>
    <row r="2187" spans="2:9" x14ac:dyDescent="0.35">
      <c r="B2187" s="16"/>
      <c r="D2187" s="13" t="s">
        <v>82</v>
      </c>
      <c r="I2187" s="18" t="str">
        <f>IFERROR(IF($E2187="","",MATCH(E2187,'Ref table week No.'!$B:$B,-1)),"")</f>
        <v/>
      </c>
    </row>
    <row r="2188" spans="2:9" x14ac:dyDescent="0.35">
      <c r="B2188" s="16"/>
      <c r="D2188" s="13" t="s">
        <v>82</v>
      </c>
      <c r="I2188" s="18" t="str">
        <f>IFERROR(IF($E2188="","",MATCH(E2188,'Ref table week No.'!$B:$B,-1)),"")</f>
        <v/>
      </c>
    </row>
    <row r="2189" spans="2:9" x14ac:dyDescent="0.35">
      <c r="B2189" s="16"/>
      <c r="D2189" s="13" t="s">
        <v>82</v>
      </c>
      <c r="I2189" s="18" t="str">
        <f>IFERROR(IF($E2189="","",MATCH(E2189,'Ref table week No.'!$B:$B,-1)),"")</f>
        <v/>
      </c>
    </row>
    <row r="2190" spans="2:9" x14ac:dyDescent="0.35">
      <c r="B2190" s="16"/>
      <c r="D2190" s="13" t="s">
        <v>82</v>
      </c>
      <c r="I2190" s="18" t="str">
        <f>IFERROR(IF($E2190="","",MATCH(E2190,'Ref table week No.'!$B:$B,-1)),"")</f>
        <v/>
      </c>
    </row>
    <row r="2191" spans="2:9" x14ac:dyDescent="0.35">
      <c r="B2191" s="16"/>
      <c r="D2191" s="13" t="s">
        <v>82</v>
      </c>
      <c r="I2191" s="18" t="str">
        <f>IFERROR(IF($E2191="","",MATCH(E2191,'Ref table week No.'!$B:$B,-1)),"")</f>
        <v/>
      </c>
    </row>
    <row r="2192" spans="2:9" x14ac:dyDescent="0.35">
      <c r="B2192" s="16"/>
      <c r="D2192" s="13" t="s">
        <v>82</v>
      </c>
      <c r="I2192" s="18" t="str">
        <f>IFERROR(IF($E2192="","",MATCH(E2192,'Ref table week No.'!$B:$B,-1)),"")</f>
        <v/>
      </c>
    </row>
    <row r="2193" spans="2:9" x14ac:dyDescent="0.35">
      <c r="B2193" s="16"/>
      <c r="D2193" s="13" t="s">
        <v>82</v>
      </c>
      <c r="I2193" s="18" t="str">
        <f>IFERROR(IF($E2193="","",MATCH(E2193,'Ref table week No.'!$B:$B,-1)),"")</f>
        <v/>
      </c>
    </row>
    <row r="2194" spans="2:9" x14ac:dyDescent="0.35">
      <c r="B2194" s="16"/>
      <c r="D2194" s="13" t="s">
        <v>82</v>
      </c>
      <c r="I2194" s="18" t="str">
        <f>IFERROR(IF($E2194="","",MATCH(E2194,'Ref table week No.'!$B:$B,-1)),"")</f>
        <v/>
      </c>
    </row>
    <row r="2195" spans="2:9" x14ac:dyDescent="0.35">
      <c r="B2195" s="16"/>
      <c r="D2195" s="13" t="s">
        <v>82</v>
      </c>
      <c r="I2195" s="18" t="str">
        <f>IFERROR(IF($E2195="","",MATCH(E2195,'Ref table week No.'!$B:$B,-1)),"")</f>
        <v/>
      </c>
    </row>
    <row r="2196" spans="2:9" x14ac:dyDescent="0.35">
      <c r="B2196" s="16"/>
      <c r="D2196" s="13" t="s">
        <v>82</v>
      </c>
      <c r="I2196" s="18" t="str">
        <f>IFERROR(IF($E2196="","",MATCH(E2196,'Ref table week No.'!$B:$B,-1)),"")</f>
        <v/>
      </c>
    </row>
    <row r="2197" spans="2:9" x14ac:dyDescent="0.35">
      <c r="B2197" s="16"/>
      <c r="D2197" s="13" t="s">
        <v>82</v>
      </c>
      <c r="I2197" s="18" t="str">
        <f>IFERROR(IF($E2197="","",MATCH(E2197,'Ref table week No.'!$B:$B,-1)),"")</f>
        <v/>
      </c>
    </row>
    <row r="2198" spans="2:9" x14ac:dyDescent="0.35">
      <c r="B2198" s="16"/>
      <c r="D2198" s="13" t="s">
        <v>82</v>
      </c>
      <c r="I2198" s="18" t="str">
        <f>IFERROR(IF($E2198="","",MATCH(E2198,'Ref table week No.'!$B:$B,-1)),"")</f>
        <v/>
      </c>
    </row>
    <row r="2199" spans="2:9" x14ac:dyDescent="0.35">
      <c r="B2199" s="16"/>
      <c r="D2199" s="13" t="s">
        <v>82</v>
      </c>
      <c r="I2199" s="18" t="str">
        <f>IFERROR(IF($E2199="","",MATCH(E2199,'Ref table week No.'!$B:$B,-1)),"")</f>
        <v/>
      </c>
    </row>
    <row r="2200" spans="2:9" x14ac:dyDescent="0.35">
      <c r="B2200" s="16"/>
      <c r="D2200" s="13" t="s">
        <v>82</v>
      </c>
      <c r="I2200" s="18" t="str">
        <f>IFERROR(IF($E2200="","",MATCH(E2200,'Ref table week No.'!$B:$B,-1)),"")</f>
        <v/>
      </c>
    </row>
    <row r="2201" spans="2:9" x14ac:dyDescent="0.35">
      <c r="B2201" s="16"/>
      <c r="D2201" s="13" t="s">
        <v>82</v>
      </c>
      <c r="I2201" s="18" t="str">
        <f>IFERROR(IF($E2201="","",MATCH(E2201,'Ref table week No.'!$B:$B,-1)),"")</f>
        <v/>
      </c>
    </row>
    <row r="2202" spans="2:9" x14ac:dyDescent="0.35">
      <c r="B2202" s="16"/>
      <c r="D2202" s="13" t="s">
        <v>82</v>
      </c>
      <c r="I2202" s="18" t="str">
        <f>IFERROR(IF($E2202="","",MATCH(E2202,'Ref table week No.'!$B:$B,-1)),"")</f>
        <v/>
      </c>
    </row>
    <row r="2203" spans="2:9" x14ac:dyDescent="0.35">
      <c r="B2203" s="16"/>
      <c r="D2203" s="13" t="s">
        <v>82</v>
      </c>
      <c r="I2203" s="18" t="str">
        <f>IFERROR(IF($E2203="","",MATCH(E2203,'Ref table week No.'!$B:$B,-1)),"")</f>
        <v/>
      </c>
    </row>
    <row r="2204" spans="2:9" x14ac:dyDescent="0.35">
      <c r="B2204" s="16"/>
      <c r="D2204" s="13" t="s">
        <v>82</v>
      </c>
      <c r="I2204" s="18" t="str">
        <f>IFERROR(IF($E2204="","",MATCH(E2204,'Ref table week No.'!$B:$B,-1)),"")</f>
        <v/>
      </c>
    </row>
    <row r="2205" spans="2:9" x14ac:dyDescent="0.35">
      <c r="B2205" s="16"/>
      <c r="D2205" s="13" t="s">
        <v>82</v>
      </c>
      <c r="I2205" s="18" t="str">
        <f>IFERROR(IF($E2205="","",MATCH(E2205,'Ref table week No.'!$B:$B,-1)),"")</f>
        <v/>
      </c>
    </row>
    <row r="2206" spans="2:9" x14ac:dyDescent="0.35">
      <c r="B2206" s="16"/>
      <c r="D2206" s="13" t="s">
        <v>82</v>
      </c>
      <c r="I2206" s="18" t="str">
        <f>IFERROR(IF($E2206="","",MATCH(E2206,'Ref table week No.'!$B:$B,-1)),"")</f>
        <v/>
      </c>
    </row>
    <row r="2207" spans="2:9" x14ac:dyDescent="0.35">
      <c r="B2207" s="16"/>
      <c r="D2207" s="13" t="s">
        <v>82</v>
      </c>
      <c r="I2207" s="18" t="str">
        <f>IFERROR(IF($E2207="","",MATCH(E2207,'Ref table week No.'!$B:$B,-1)),"")</f>
        <v/>
      </c>
    </row>
    <row r="2208" spans="2:9" x14ac:dyDescent="0.35">
      <c r="B2208" s="16"/>
      <c r="D2208" s="13" t="s">
        <v>82</v>
      </c>
      <c r="I2208" s="18" t="str">
        <f>IFERROR(IF($E2208="","",MATCH(E2208,'Ref table week No.'!$B:$B,-1)),"")</f>
        <v/>
      </c>
    </row>
    <row r="2209" spans="2:9" x14ac:dyDescent="0.35">
      <c r="B2209" s="16"/>
      <c r="D2209" s="13" t="s">
        <v>82</v>
      </c>
      <c r="I2209" s="18" t="str">
        <f>IFERROR(IF($E2209="","",MATCH(E2209,'Ref table week No.'!$B:$B,-1)),"")</f>
        <v/>
      </c>
    </row>
    <row r="2210" spans="2:9" x14ac:dyDescent="0.35">
      <c r="B2210" s="16"/>
      <c r="D2210" s="13" t="s">
        <v>82</v>
      </c>
      <c r="I2210" s="18" t="str">
        <f>IFERROR(IF($E2210="","",MATCH(E2210,'Ref table week No.'!$B:$B,-1)),"")</f>
        <v/>
      </c>
    </row>
    <row r="2211" spans="2:9" x14ac:dyDescent="0.35">
      <c r="B2211" s="16"/>
      <c r="D2211" s="13" t="s">
        <v>82</v>
      </c>
      <c r="I2211" s="18" t="str">
        <f>IFERROR(IF($E2211="","",MATCH(E2211,'Ref table week No.'!$B:$B,-1)),"")</f>
        <v/>
      </c>
    </row>
    <row r="2212" spans="2:9" x14ac:dyDescent="0.35">
      <c r="B2212" s="16"/>
      <c r="D2212" s="13" t="s">
        <v>82</v>
      </c>
      <c r="I2212" s="18" t="str">
        <f>IFERROR(IF($E2212="","",MATCH(E2212,'Ref table week No.'!$B:$B,-1)),"")</f>
        <v/>
      </c>
    </row>
    <row r="2213" spans="2:9" x14ac:dyDescent="0.35">
      <c r="B2213" s="16"/>
      <c r="D2213" s="13" t="s">
        <v>82</v>
      </c>
      <c r="I2213" s="18" t="str">
        <f>IFERROR(IF($E2213="","",MATCH(E2213,'Ref table week No.'!$B:$B,-1)),"")</f>
        <v/>
      </c>
    </row>
    <row r="2214" spans="2:9" x14ac:dyDescent="0.35">
      <c r="B2214" s="16"/>
      <c r="D2214" s="13" t="s">
        <v>82</v>
      </c>
      <c r="I2214" s="18" t="str">
        <f>IFERROR(IF($E2214="","",MATCH(E2214,'Ref table week No.'!$B:$B,-1)),"")</f>
        <v/>
      </c>
    </row>
    <row r="2215" spans="2:9" x14ac:dyDescent="0.35">
      <c r="B2215" s="16"/>
      <c r="D2215" s="13" t="s">
        <v>82</v>
      </c>
      <c r="I2215" s="18" t="str">
        <f>IFERROR(IF($E2215="","",MATCH(E2215,'Ref table week No.'!$B:$B,-1)),"")</f>
        <v/>
      </c>
    </row>
    <row r="2216" spans="2:9" x14ac:dyDescent="0.35">
      <c r="B2216" s="16"/>
      <c r="D2216" s="13" t="s">
        <v>82</v>
      </c>
      <c r="I2216" s="18" t="str">
        <f>IFERROR(IF($E2216="","",MATCH(E2216,'Ref table week No.'!$B:$B,-1)),"")</f>
        <v/>
      </c>
    </row>
    <row r="2217" spans="2:9" x14ac:dyDescent="0.35">
      <c r="B2217" s="16"/>
      <c r="D2217" s="13" t="s">
        <v>82</v>
      </c>
      <c r="I2217" s="18" t="str">
        <f>IFERROR(IF($E2217="","",MATCH(E2217,'Ref table week No.'!$B:$B,-1)),"")</f>
        <v/>
      </c>
    </row>
    <row r="2218" spans="2:9" x14ac:dyDescent="0.35">
      <c r="B2218" s="16"/>
      <c r="D2218" s="13" t="s">
        <v>82</v>
      </c>
      <c r="I2218" s="18" t="str">
        <f>IFERROR(IF($E2218="","",MATCH(E2218,'Ref table week No.'!$B:$B,-1)),"")</f>
        <v/>
      </c>
    </row>
    <row r="2219" spans="2:9" x14ac:dyDescent="0.35">
      <c r="B2219" s="16"/>
      <c r="D2219" s="13" t="s">
        <v>82</v>
      </c>
      <c r="I2219" s="18" t="str">
        <f>IFERROR(IF($E2219="","",MATCH(E2219,'Ref table week No.'!$B:$B,-1)),"")</f>
        <v/>
      </c>
    </row>
    <row r="2220" spans="2:9" x14ac:dyDescent="0.35">
      <c r="B2220" s="16"/>
      <c r="D2220" s="13" t="s">
        <v>82</v>
      </c>
      <c r="I2220" s="18" t="str">
        <f>IFERROR(IF($E2220="","",MATCH(E2220,'Ref table week No.'!$B:$B,-1)),"")</f>
        <v/>
      </c>
    </row>
    <row r="2221" spans="2:9" x14ac:dyDescent="0.35">
      <c r="B2221" s="16"/>
      <c r="D2221" s="13" t="s">
        <v>82</v>
      </c>
      <c r="I2221" s="18" t="str">
        <f>IFERROR(IF($E2221="","",MATCH(E2221,'Ref table week No.'!$B:$B,-1)),"")</f>
        <v/>
      </c>
    </row>
    <row r="2222" spans="2:9" x14ac:dyDescent="0.35">
      <c r="B2222" s="16"/>
      <c r="D2222" s="13" t="s">
        <v>82</v>
      </c>
      <c r="I2222" s="18" t="str">
        <f>IFERROR(IF($E2222="","",MATCH(E2222,'Ref table week No.'!$B:$B,-1)),"")</f>
        <v/>
      </c>
    </row>
    <row r="2223" spans="2:9" x14ac:dyDescent="0.35">
      <c r="B2223" s="16"/>
      <c r="D2223" s="13" t="s">
        <v>82</v>
      </c>
      <c r="I2223" s="18" t="str">
        <f>IFERROR(IF($E2223="","",MATCH(E2223,'Ref table week No.'!$B:$B,-1)),"")</f>
        <v/>
      </c>
    </row>
    <row r="2224" spans="2:9" x14ac:dyDescent="0.35">
      <c r="B2224" s="16"/>
      <c r="D2224" s="13" t="s">
        <v>82</v>
      </c>
      <c r="I2224" s="18" t="str">
        <f>IFERROR(IF($E2224="","",MATCH(E2224,'Ref table week No.'!$B:$B,-1)),"")</f>
        <v/>
      </c>
    </row>
    <row r="2225" spans="2:9" x14ac:dyDescent="0.35">
      <c r="B2225" s="16"/>
      <c r="D2225" s="13" t="s">
        <v>82</v>
      </c>
      <c r="I2225" s="18" t="str">
        <f>IFERROR(IF($E2225="","",MATCH(E2225,'Ref table week No.'!$B:$B,-1)),"")</f>
        <v/>
      </c>
    </row>
    <row r="2226" spans="2:9" x14ac:dyDescent="0.35">
      <c r="B2226" s="16"/>
      <c r="D2226" s="13" t="s">
        <v>82</v>
      </c>
      <c r="I2226" s="18" t="str">
        <f>IFERROR(IF($E2226="","",MATCH(E2226,'Ref table week No.'!$B:$B,-1)),"")</f>
        <v/>
      </c>
    </row>
    <row r="2227" spans="2:9" x14ac:dyDescent="0.35">
      <c r="B2227" s="16"/>
      <c r="D2227" s="13" t="s">
        <v>82</v>
      </c>
      <c r="I2227" s="18" t="str">
        <f>IFERROR(IF($E2227="","",MATCH(E2227,'Ref table week No.'!$B:$B,-1)),"")</f>
        <v/>
      </c>
    </row>
    <row r="2228" spans="2:9" x14ac:dyDescent="0.35">
      <c r="B2228" s="16"/>
      <c r="D2228" s="13" t="s">
        <v>82</v>
      </c>
      <c r="I2228" s="18" t="str">
        <f>IFERROR(IF($E2228="","",MATCH(E2228,'Ref table week No.'!$B:$B,-1)),"")</f>
        <v/>
      </c>
    </row>
    <row r="2229" spans="2:9" x14ac:dyDescent="0.35">
      <c r="B2229" s="16"/>
      <c r="D2229" s="13" t="s">
        <v>82</v>
      </c>
      <c r="I2229" s="18" t="str">
        <f>IFERROR(IF($E2229="","",MATCH(E2229,'Ref table week No.'!$B:$B,-1)),"")</f>
        <v/>
      </c>
    </row>
    <row r="2230" spans="2:9" x14ac:dyDescent="0.35">
      <c r="B2230" s="16"/>
      <c r="D2230" s="13" t="s">
        <v>82</v>
      </c>
      <c r="I2230" s="18" t="str">
        <f>IFERROR(IF($E2230="","",MATCH(E2230,'Ref table week No.'!$B:$B,-1)),"")</f>
        <v/>
      </c>
    </row>
    <row r="2231" spans="2:9" x14ac:dyDescent="0.35">
      <c r="B2231" s="16"/>
      <c r="D2231" s="13" t="s">
        <v>82</v>
      </c>
      <c r="I2231" s="18" t="str">
        <f>IFERROR(IF($E2231="","",MATCH(E2231,'Ref table week No.'!$B:$B,-1)),"")</f>
        <v/>
      </c>
    </row>
    <row r="2232" spans="2:9" x14ac:dyDescent="0.35">
      <c r="B2232" s="16"/>
      <c r="D2232" s="13" t="s">
        <v>82</v>
      </c>
      <c r="I2232" s="18" t="str">
        <f>IFERROR(IF($E2232="","",MATCH(E2232,'Ref table week No.'!$B:$B,-1)),"")</f>
        <v/>
      </c>
    </row>
    <row r="2233" spans="2:9" x14ac:dyDescent="0.35">
      <c r="B2233" s="16"/>
      <c r="D2233" s="13" t="s">
        <v>82</v>
      </c>
      <c r="I2233" s="18" t="str">
        <f>IFERROR(IF($E2233="","",MATCH(E2233,'Ref table week No.'!$B:$B,-1)),"")</f>
        <v/>
      </c>
    </row>
    <row r="2234" spans="2:9" x14ac:dyDescent="0.35">
      <c r="B2234" s="16"/>
      <c r="D2234" s="13" t="s">
        <v>82</v>
      </c>
      <c r="I2234" s="18" t="str">
        <f>IFERROR(IF($E2234="","",MATCH(E2234,'Ref table week No.'!$B:$B,-1)),"")</f>
        <v/>
      </c>
    </row>
    <row r="2235" spans="2:9" x14ac:dyDescent="0.35">
      <c r="B2235" s="16"/>
      <c r="D2235" s="13" t="s">
        <v>82</v>
      </c>
      <c r="I2235" s="18" t="str">
        <f>IFERROR(IF($E2235="","",MATCH(E2235,'Ref table week No.'!$B:$B,-1)),"")</f>
        <v/>
      </c>
    </row>
    <row r="2236" spans="2:9" x14ac:dyDescent="0.35">
      <c r="B2236" s="16"/>
      <c r="D2236" s="13" t="s">
        <v>82</v>
      </c>
      <c r="I2236" s="18" t="str">
        <f>IFERROR(IF($E2236="","",MATCH(E2236,'Ref table week No.'!$B:$B,-1)),"")</f>
        <v/>
      </c>
    </row>
    <row r="2237" spans="2:9" x14ac:dyDescent="0.35">
      <c r="B2237" s="16"/>
      <c r="D2237" s="13" t="s">
        <v>82</v>
      </c>
      <c r="I2237" s="18" t="str">
        <f>IFERROR(IF($E2237="","",MATCH(E2237,'Ref table week No.'!$B:$B,-1)),"")</f>
        <v/>
      </c>
    </row>
    <row r="2238" spans="2:9" x14ac:dyDescent="0.35">
      <c r="B2238" s="16"/>
      <c r="D2238" s="13" t="s">
        <v>82</v>
      </c>
      <c r="I2238" s="18" t="str">
        <f>IFERROR(IF($E2238="","",MATCH(E2238,'Ref table week No.'!$B:$B,-1)),"")</f>
        <v/>
      </c>
    </row>
    <row r="2239" spans="2:9" x14ac:dyDescent="0.35">
      <c r="B2239" s="16"/>
      <c r="D2239" s="13" t="s">
        <v>82</v>
      </c>
      <c r="I2239" s="18" t="str">
        <f>IFERROR(IF($E2239="","",MATCH(E2239,'Ref table week No.'!$B:$B,-1)),"")</f>
        <v/>
      </c>
    </row>
    <row r="2240" spans="2:9" x14ac:dyDescent="0.35">
      <c r="B2240" s="16"/>
      <c r="D2240" s="13" t="s">
        <v>82</v>
      </c>
      <c r="I2240" s="18" t="str">
        <f>IFERROR(IF($E2240="","",MATCH(E2240,'Ref table week No.'!$B:$B,-1)),"")</f>
        <v/>
      </c>
    </row>
    <row r="2241" spans="2:9" x14ac:dyDescent="0.35">
      <c r="B2241" s="16"/>
      <c r="D2241" s="13" t="s">
        <v>82</v>
      </c>
      <c r="I2241" s="18" t="str">
        <f>IFERROR(IF($E2241="","",MATCH(E2241,'Ref table week No.'!$B:$B,-1)),"")</f>
        <v/>
      </c>
    </row>
    <row r="2242" spans="2:9" x14ac:dyDescent="0.35">
      <c r="B2242" s="16"/>
      <c r="D2242" s="13" t="s">
        <v>82</v>
      </c>
      <c r="I2242" s="18" t="str">
        <f>IFERROR(IF($E2242="","",MATCH(E2242,'Ref table week No.'!$B:$B,-1)),"")</f>
        <v/>
      </c>
    </row>
    <row r="2243" spans="2:9" x14ac:dyDescent="0.35">
      <c r="B2243" s="16"/>
      <c r="D2243" s="13" t="s">
        <v>82</v>
      </c>
      <c r="I2243" s="18" t="str">
        <f>IFERROR(IF($E2243="","",MATCH(E2243,'Ref table week No.'!$B:$B,-1)),"")</f>
        <v/>
      </c>
    </row>
    <row r="2244" spans="2:9" x14ac:dyDescent="0.35">
      <c r="B2244" s="16"/>
      <c r="D2244" s="13" t="s">
        <v>82</v>
      </c>
      <c r="I2244" s="18" t="str">
        <f>IFERROR(IF($E2244="","",MATCH(E2244,'Ref table week No.'!$B:$B,-1)),"")</f>
        <v/>
      </c>
    </row>
    <row r="2245" spans="2:9" x14ac:dyDescent="0.35">
      <c r="B2245" s="16"/>
      <c r="D2245" s="13" t="s">
        <v>82</v>
      </c>
      <c r="I2245" s="18" t="str">
        <f>IFERROR(IF($E2245="","",MATCH(E2245,'Ref table week No.'!$B:$B,-1)),"")</f>
        <v/>
      </c>
    </row>
    <row r="2246" spans="2:9" x14ac:dyDescent="0.35">
      <c r="B2246" s="16"/>
      <c r="D2246" s="13" t="s">
        <v>82</v>
      </c>
      <c r="I2246" s="18" t="str">
        <f>IFERROR(IF($E2246="","",MATCH(E2246,'Ref table week No.'!$B:$B,-1)),"")</f>
        <v/>
      </c>
    </row>
    <row r="2247" spans="2:9" x14ac:dyDescent="0.35">
      <c r="B2247" s="16"/>
      <c r="D2247" s="13" t="s">
        <v>82</v>
      </c>
      <c r="I2247" s="18" t="str">
        <f>IFERROR(IF($E2247="","",MATCH(E2247,'Ref table week No.'!$B:$B,-1)),"")</f>
        <v/>
      </c>
    </row>
    <row r="2248" spans="2:9" x14ac:dyDescent="0.35">
      <c r="B2248" s="16"/>
      <c r="D2248" s="13" t="s">
        <v>82</v>
      </c>
      <c r="I2248" s="18" t="str">
        <f>IFERROR(IF($E2248="","",MATCH(E2248,'Ref table week No.'!$B:$B,-1)),"")</f>
        <v/>
      </c>
    </row>
    <row r="2249" spans="2:9" x14ac:dyDescent="0.35">
      <c r="B2249" s="16"/>
      <c r="D2249" s="13" t="s">
        <v>82</v>
      </c>
      <c r="I2249" s="18" t="str">
        <f>IFERROR(IF($E2249="","",MATCH(E2249,'Ref table week No.'!$B:$B,-1)),"")</f>
        <v/>
      </c>
    </row>
    <row r="2250" spans="2:9" x14ac:dyDescent="0.35">
      <c r="B2250" s="16"/>
      <c r="D2250" s="13" t="s">
        <v>82</v>
      </c>
      <c r="I2250" s="18" t="str">
        <f>IFERROR(IF($E2250="","",MATCH(E2250,'Ref table week No.'!$B:$B,-1)),"")</f>
        <v/>
      </c>
    </row>
    <row r="2251" spans="2:9" x14ac:dyDescent="0.35">
      <c r="B2251" s="16"/>
      <c r="D2251" s="13" t="s">
        <v>82</v>
      </c>
      <c r="I2251" s="18" t="str">
        <f>IFERROR(IF($E2251="","",MATCH(E2251,'Ref table week No.'!$B:$B,-1)),"")</f>
        <v/>
      </c>
    </row>
    <row r="2252" spans="2:9" x14ac:dyDescent="0.35">
      <c r="B2252" s="16"/>
      <c r="D2252" s="13" t="s">
        <v>82</v>
      </c>
      <c r="I2252" s="18" t="str">
        <f>IFERROR(IF($E2252="","",MATCH(E2252,'Ref table week No.'!$B:$B,-1)),"")</f>
        <v/>
      </c>
    </row>
    <row r="2253" spans="2:9" x14ac:dyDescent="0.35">
      <c r="B2253" s="16"/>
      <c r="D2253" s="13" t="s">
        <v>82</v>
      </c>
      <c r="I2253" s="18" t="str">
        <f>IFERROR(IF($E2253="","",MATCH(E2253,'Ref table week No.'!$B:$B,-1)),"")</f>
        <v/>
      </c>
    </row>
    <row r="2254" spans="2:9" x14ac:dyDescent="0.35">
      <c r="B2254" s="16"/>
      <c r="D2254" s="13" t="s">
        <v>82</v>
      </c>
      <c r="I2254" s="18" t="str">
        <f>IFERROR(IF($E2254="","",MATCH(E2254,'Ref table week No.'!$B:$B,-1)),"")</f>
        <v/>
      </c>
    </row>
    <row r="2255" spans="2:9" x14ac:dyDescent="0.35">
      <c r="B2255" s="16"/>
      <c r="D2255" s="13" t="s">
        <v>82</v>
      </c>
      <c r="I2255" s="18" t="str">
        <f>IFERROR(IF($E2255="","",MATCH(E2255,'Ref table week No.'!$B:$B,-1)),"")</f>
        <v/>
      </c>
    </row>
    <row r="2256" spans="2:9" x14ac:dyDescent="0.35">
      <c r="B2256" s="16"/>
      <c r="D2256" s="13" t="s">
        <v>82</v>
      </c>
      <c r="I2256" s="18" t="str">
        <f>IFERROR(IF($E2256="","",MATCH(E2256,'Ref table week No.'!$B:$B,-1)),"")</f>
        <v/>
      </c>
    </row>
    <row r="2257" spans="2:9" x14ac:dyDescent="0.35">
      <c r="B2257" s="16"/>
      <c r="D2257" s="13" t="s">
        <v>82</v>
      </c>
      <c r="I2257" s="18" t="str">
        <f>IFERROR(IF($E2257="","",MATCH(E2257,'Ref table week No.'!$B:$B,-1)),"")</f>
        <v/>
      </c>
    </row>
    <row r="2258" spans="2:9" x14ac:dyDescent="0.35">
      <c r="B2258" s="16"/>
      <c r="D2258" s="13" t="s">
        <v>82</v>
      </c>
      <c r="I2258" s="18" t="str">
        <f>IFERROR(IF($E2258="","",MATCH(E2258,'Ref table week No.'!$B:$B,-1)),"")</f>
        <v/>
      </c>
    </row>
    <row r="2259" spans="2:9" x14ac:dyDescent="0.35">
      <c r="B2259" s="16"/>
      <c r="D2259" s="13" t="s">
        <v>82</v>
      </c>
      <c r="I2259" s="18" t="str">
        <f>IFERROR(IF($E2259="","",MATCH(E2259,'Ref table week No.'!$B:$B,-1)),"")</f>
        <v/>
      </c>
    </row>
    <row r="2260" spans="2:9" x14ac:dyDescent="0.35">
      <c r="B2260" s="16"/>
      <c r="D2260" s="13" t="s">
        <v>82</v>
      </c>
      <c r="I2260" s="18" t="str">
        <f>IFERROR(IF($E2260="","",MATCH(E2260,'Ref table week No.'!$B:$B,-1)),"")</f>
        <v/>
      </c>
    </row>
    <row r="2261" spans="2:9" x14ac:dyDescent="0.35">
      <c r="B2261" s="16"/>
      <c r="D2261" s="13" t="s">
        <v>82</v>
      </c>
      <c r="I2261" s="18" t="str">
        <f>IFERROR(IF($E2261="","",MATCH(E2261,'Ref table week No.'!$B:$B,-1)),"")</f>
        <v/>
      </c>
    </row>
    <row r="2262" spans="2:9" x14ac:dyDescent="0.35">
      <c r="B2262" s="16"/>
      <c r="D2262" s="13" t="s">
        <v>82</v>
      </c>
      <c r="I2262" s="18" t="str">
        <f>IFERROR(IF($E2262="","",MATCH(E2262,'Ref table week No.'!$B:$B,-1)),"")</f>
        <v/>
      </c>
    </row>
    <row r="2263" spans="2:9" x14ac:dyDescent="0.35">
      <c r="B2263" s="16"/>
      <c r="D2263" s="13" t="s">
        <v>82</v>
      </c>
      <c r="I2263" s="18" t="str">
        <f>IFERROR(IF($E2263="","",MATCH(E2263,'Ref table week No.'!$B:$B,-1)),"")</f>
        <v/>
      </c>
    </row>
    <row r="2264" spans="2:9" x14ac:dyDescent="0.35">
      <c r="B2264" s="16"/>
      <c r="D2264" s="13" t="s">
        <v>82</v>
      </c>
      <c r="I2264" s="18" t="str">
        <f>IFERROR(IF($E2264="","",MATCH(E2264,'Ref table week No.'!$B:$B,-1)),"")</f>
        <v/>
      </c>
    </row>
    <row r="2265" spans="2:9" x14ac:dyDescent="0.35">
      <c r="B2265" s="16"/>
      <c r="D2265" s="13" t="s">
        <v>82</v>
      </c>
      <c r="I2265" s="18" t="str">
        <f>IFERROR(IF($E2265="","",MATCH(E2265,'Ref table week No.'!$B:$B,-1)),"")</f>
        <v/>
      </c>
    </row>
    <row r="2266" spans="2:9" x14ac:dyDescent="0.35">
      <c r="B2266" s="16"/>
      <c r="D2266" s="13" t="s">
        <v>82</v>
      </c>
      <c r="I2266" s="18" t="str">
        <f>IFERROR(IF($E2266="","",MATCH(E2266,'Ref table week No.'!$B:$B,-1)),"")</f>
        <v/>
      </c>
    </row>
    <row r="2267" spans="2:9" x14ac:dyDescent="0.35">
      <c r="B2267" s="16"/>
      <c r="D2267" s="13" t="s">
        <v>82</v>
      </c>
      <c r="I2267" s="18" t="str">
        <f>IFERROR(IF($E2267="","",MATCH(E2267,'Ref table week No.'!$B:$B,-1)),"")</f>
        <v/>
      </c>
    </row>
    <row r="2268" spans="2:9" x14ac:dyDescent="0.35">
      <c r="B2268" s="16"/>
      <c r="D2268" s="13" t="s">
        <v>82</v>
      </c>
      <c r="I2268" s="18" t="str">
        <f>IFERROR(IF($E2268="","",MATCH(E2268,'Ref table week No.'!$B:$B,-1)),"")</f>
        <v/>
      </c>
    </row>
    <row r="2269" spans="2:9" x14ac:dyDescent="0.35">
      <c r="B2269" s="16"/>
      <c r="D2269" s="13" t="s">
        <v>82</v>
      </c>
      <c r="I2269" s="18" t="str">
        <f>IFERROR(IF($E2269="","",MATCH(E2269,'Ref table week No.'!$B:$B,-1)),"")</f>
        <v/>
      </c>
    </row>
    <row r="2270" spans="2:9" x14ac:dyDescent="0.35">
      <c r="B2270" s="16"/>
      <c r="D2270" s="13" t="s">
        <v>82</v>
      </c>
      <c r="I2270" s="18" t="str">
        <f>IFERROR(IF($E2270="","",MATCH(E2270,'Ref table week No.'!$B:$B,-1)),"")</f>
        <v/>
      </c>
    </row>
    <row r="2271" spans="2:9" x14ac:dyDescent="0.35">
      <c r="B2271" s="16"/>
      <c r="D2271" s="13" t="s">
        <v>82</v>
      </c>
      <c r="I2271" s="18" t="str">
        <f>IFERROR(IF($E2271="","",MATCH(E2271,'Ref table week No.'!$B:$B,-1)),"")</f>
        <v/>
      </c>
    </row>
    <row r="2272" spans="2:9" x14ac:dyDescent="0.35">
      <c r="B2272" s="16"/>
      <c r="D2272" s="13" t="s">
        <v>82</v>
      </c>
      <c r="I2272" s="18" t="str">
        <f>IFERROR(IF($E2272="","",MATCH(E2272,'Ref table week No.'!$B:$B,-1)),"")</f>
        <v/>
      </c>
    </row>
    <row r="2273" spans="2:9" x14ac:dyDescent="0.35">
      <c r="B2273" s="16"/>
      <c r="D2273" s="13" t="s">
        <v>82</v>
      </c>
      <c r="I2273" s="18" t="str">
        <f>IFERROR(IF($E2273="","",MATCH(E2273,'Ref table week No.'!$B:$B,-1)),"")</f>
        <v/>
      </c>
    </row>
    <row r="2274" spans="2:9" x14ac:dyDescent="0.35">
      <c r="B2274" s="16"/>
      <c r="D2274" s="13" t="s">
        <v>82</v>
      </c>
      <c r="I2274" s="18" t="str">
        <f>IFERROR(IF($E2274="","",MATCH(E2274,'Ref table week No.'!$B:$B,-1)),"")</f>
        <v/>
      </c>
    </row>
    <row r="2275" spans="2:9" x14ac:dyDescent="0.35">
      <c r="B2275" s="16"/>
      <c r="D2275" s="13" t="s">
        <v>82</v>
      </c>
      <c r="I2275" s="18" t="str">
        <f>IFERROR(IF($E2275="","",MATCH(E2275,'Ref table week No.'!$B:$B,-1)),"")</f>
        <v/>
      </c>
    </row>
    <row r="2276" spans="2:9" x14ac:dyDescent="0.35">
      <c r="B2276" s="16"/>
      <c r="D2276" s="13" t="s">
        <v>82</v>
      </c>
      <c r="I2276" s="18" t="str">
        <f>IFERROR(IF($E2276="","",MATCH(E2276,'Ref table week No.'!$B:$B,-1)),"")</f>
        <v/>
      </c>
    </row>
    <row r="2277" spans="2:9" x14ac:dyDescent="0.35">
      <c r="B2277" s="16"/>
      <c r="D2277" s="13" t="s">
        <v>82</v>
      </c>
      <c r="I2277" s="18" t="str">
        <f>IFERROR(IF($E2277="","",MATCH(E2277,'Ref table week No.'!$B:$B,-1)),"")</f>
        <v/>
      </c>
    </row>
    <row r="2278" spans="2:9" x14ac:dyDescent="0.35">
      <c r="B2278" s="16"/>
      <c r="D2278" s="13" t="s">
        <v>82</v>
      </c>
      <c r="I2278" s="18" t="str">
        <f>IFERROR(IF($E2278="","",MATCH(E2278,'Ref table week No.'!$B:$B,-1)),"")</f>
        <v/>
      </c>
    </row>
    <row r="2279" spans="2:9" x14ac:dyDescent="0.35">
      <c r="B2279" s="16"/>
      <c r="D2279" s="13" t="s">
        <v>82</v>
      </c>
      <c r="I2279" s="18" t="str">
        <f>IFERROR(IF($E2279="","",MATCH(E2279,'Ref table week No.'!$B:$B,-1)),"")</f>
        <v/>
      </c>
    </row>
    <row r="2280" spans="2:9" x14ac:dyDescent="0.35">
      <c r="B2280" s="16"/>
      <c r="D2280" s="13" t="s">
        <v>82</v>
      </c>
      <c r="I2280" s="18" t="str">
        <f>IFERROR(IF($E2280="","",MATCH(E2280,'Ref table week No.'!$B:$B,-1)),"")</f>
        <v/>
      </c>
    </row>
    <row r="2281" spans="2:9" x14ac:dyDescent="0.35">
      <c r="B2281" s="16"/>
      <c r="D2281" s="13" t="s">
        <v>82</v>
      </c>
      <c r="I2281" s="18" t="str">
        <f>IFERROR(IF($E2281="","",MATCH(E2281,'Ref table week No.'!$B:$B,-1)),"")</f>
        <v/>
      </c>
    </row>
    <row r="2282" spans="2:9" x14ac:dyDescent="0.35">
      <c r="B2282" s="16"/>
      <c r="D2282" s="13" t="s">
        <v>82</v>
      </c>
      <c r="I2282" s="18" t="str">
        <f>IFERROR(IF($E2282="","",MATCH(E2282,'Ref table week No.'!$B:$B,-1)),"")</f>
        <v/>
      </c>
    </row>
    <row r="2283" spans="2:9" x14ac:dyDescent="0.35">
      <c r="B2283" s="16"/>
      <c r="D2283" s="13" t="s">
        <v>82</v>
      </c>
      <c r="I2283" s="18" t="str">
        <f>IFERROR(IF($E2283="","",MATCH(E2283,'Ref table week No.'!$B:$B,-1)),"")</f>
        <v/>
      </c>
    </row>
    <row r="2284" spans="2:9" x14ac:dyDescent="0.35">
      <c r="B2284" s="16"/>
      <c r="D2284" s="13" t="s">
        <v>82</v>
      </c>
      <c r="I2284" s="18" t="str">
        <f>IFERROR(IF($E2284="","",MATCH(E2284,'Ref table week No.'!$B:$B,-1)),"")</f>
        <v/>
      </c>
    </row>
    <row r="2285" spans="2:9" x14ac:dyDescent="0.35">
      <c r="B2285" s="16"/>
      <c r="D2285" s="13" t="s">
        <v>82</v>
      </c>
      <c r="I2285" s="18" t="str">
        <f>IFERROR(IF($E2285="","",MATCH(E2285,'Ref table week No.'!$B:$B,-1)),"")</f>
        <v/>
      </c>
    </row>
    <row r="2286" spans="2:9" x14ac:dyDescent="0.35">
      <c r="B2286" s="16"/>
      <c r="D2286" s="13" t="s">
        <v>82</v>
      </c>
      <c r="I2286" s="18" t="str">
        <f>IFERROR(IF($E2286="","",MATCH(E2286,'Ref table week No.'!$B:$B,-1)),"")</f>
        <v/>
      </c>
    </row>
    <row r="2287" spans="2:9" x14ac:dyDescent="0.35">
      <c r="B2287" s="16"/>
      <c r="D2287" s="13" t="s">
        <v>82</v>
      </c>
      <c r="I2287" s="18" t="str">
        <f>IFERROR(IF($E2287="","",MATCH(E2287,'Ref table week No.'!$B:$B,-1)),"")</f>
        <v/>
      </c>
    </row>
    <row r="2288" spans="2:9" x14ac:dyDescent="0.35">
      <c r="B2288" s="16"/>
      <c r="D2288" s="13" t="s">
        <v>82</v>
      </c>
      <c r="I2288" s="18" t="str">
        <f>IFERROR(IF($E2288="","",MATCH(E2288,'Ref table week No.'!$B:$B,-1)),"")</f>
        <v/>
      </c>
    </row>
    <row r="2289" spans="2:9" x14ac:dyDescent="0.35">
      <c r="B2289" s="16"/>
      <c r="D2289" s="13" t="s">
        <v>82</v>
      </c>
      <c r="I2289" s="18" t="str">
        <f>IFERROR(IF($E2289="","",MATCH(E2289,'Ref table week No.'!$B:$B,-1)),"")</f>
        <v/>
      </c>
    </row>
    <row r="2290" spans="2:9" x14ac:dyDescent="0.35">
      <c r="B2290" s="16"/>
      <c r="D2290" s="13" t="s">
        <v>82</v>
      </c>
      <c r="I2290" s="18" t="str">
        <f>IFERROR(IF($E2290="","",MATCH(E2290,'Ref table week No.'!$B:$B,-1)),"")</f>
        <v/>
      </c>
    </row>
    <row r="2291" spans="2:9" x14ac:dyDescent="0.35">
      <c r="B2291" s="16"/>
      <c r="D2291" s="13" t="s">
        <v>82</v>
      </c>
      <c r="I2291" s="18" t="str">
        <f>IFERROR(IF($E2291="","",MATCH(E2291,'Ref table week No.'!$B:$B,-1)),"")</f>
        <v/>
      </c>
    </row>
    <row r="2292" spans="2:9" x14ac:dyDescent="0.35">
      <c r="B2292" s="16"/>
      <c r="D2292" s="13" t="s">
        <v>82</v>
      </c>
      <c r="I2292" s="18" t="str">
        <f>IFERROR(IF($E2292="","",MATCH(E2292,'Ref table week No.'!$B:$B,-1)),"")</f>
        <v/>
      </c>
    </row>
    <row r="2293" spans="2:9" x14ac:dyDescent="0.35">
      <c r="B2293" s="16"/>
      <c r="D2293" s="13" t="s">
        <v>82</v>
      </c>
      <c r="I2293" s="18" t="str">
        <f>IFERROR(IF($E2293="","",MATCH(E2293,'Ref table week No.'!$B:$B,-1)),"")</f>
        <v/>
      </c>
    </row>
    <row r="2294" spans="2:9" x14ac:dyDescent="0.35">
      <c r="B2294" s="16"/>
      <c r="D2294" s="13" t="s">
        <v>82</v>
      </c>
      <c r="I2294" s="18" t="str">
        <f>IFERROR(IF($E2294="","",MATCH(E2294,'Ref table week No.'!$B:$B,-1)),"")</f>
        <v/>
      </c>
    </row>
    <row r="2295" spans="2:9" x14ac:dyDescent="0.35">
      <c r="B2295" s="16"/>
      <c r="D2295" s="13" t="s">
        <v>82</v>
      </c>
      <c r="I2295" s="18" t="str">
        <f>IFERROR(IF($E2295="","",MATCH(E2295,'Ref table week No.'!$B:$B,-1)),"")</f>
        <v/>
      </c>
    </row>
    <row r="2296" spans="2:9" x14ac:dyDescent="0.35">
      <c r="B2296" s="16"/>
      <c r="D2296" s="13" t="s">
        <v>82</v>
      </c>
      <c r="I2296" s="18" t="str">
        <f>IFERROR(IF($E2296="","",MATCH(E2296,'Ref table week No.'!$B:$B,-1)),"")</f>
        <v/>
      </c>
    </row>
    <row r="2297" spans="2:9" x14ac:dyDescent="0.35">
      <c r="B2297" s="16"/>
      <c r="D2297" s="13" t="s">
        <v>82</v>
      </c>
      <c r="I2297" s="18" t="str">
        <f>IFERROR(IF($E2297="","",MATCH(E2297,'Ref table week No.'!$B:$B,-1)),"")</f>
        <v/>
      </c>
    </row>
    <row r="2298" spans="2:9" x14ac:dyDescent="0.35">
      <c r="B2298" s="16"/>
      <c r="D2298" s="13" t="s">
        <v>82</v>
      </c>
      <c r="I2298" s="18" t="str">
        <f>IFERROR(IF($E2298="","",MATCH(E2298,'Ref table week No.'!$B:$B,-1)),"")</f>
        <v/>
      </c>
    </row>
    <row r="2299" spans="2:9" x14ac:dyDescent="0.35">
      <c r="B2299" s="16"/>
      <c r="D2299" s="13" t="s">
        <v>82</v>
      </c>
      <c r="I2299" s="18" t="str">
        <f>IFERROR(IF($E2299="","",MATCH(E2299,'Ref table week No.'!$B:$B,-1)),"")</f>
        <v/>
      </c>
    </row>
    <row r="2300" spans="2:9" x14ac:dyDescent="0.35">
      <c r="B2300" s="16"/>
      <c r="D2300" s="13" t="s">
        <v>82</v>
      </c>
      <c r="I2300" s="18" t="str">
        <f>IFERROR(IF($E2300="","",MATCH(E2300,'Ref table week No.'!$B:$B,-1)),"")</f>
        <v/>
      </c>
    </row>
    <row r="2301" spans="2:9" x14ac:dyDescent="0.35">
      <c r="B2301" s="16"/>
      <c r="D2301" s="13" t="s">
        <v>82</v>
      </c>
      <c r="I2301" s="18" t="str">
        <f>IFERROR(IF($E2301="","",MATCH(E2301,'Ref table week No.'!$B:$B,-1)),"")</f>
        <v/>
      </c>
    </row>
    <row r="2302" spans="2:9" x14ac:dyDescent="0.35">
      <c r="B2302" s="16"/>
      <c r="D2302" s="13" t="s">
        <v>82</v>
      </c>
      <c r="I2302" s="18" t="str">
        <f>IFERROR(IF($E2302="","",MATCH(E2302,'Ref table week No.'!$B:$B,-1)),"")</f>
        <v/>
      </c>
    </row>
    <row r="2303" spans="2:9" x14ac:dyDescent="0.35">
      <c r="B2303" s="16"/>
      <c r="D2303" s="13" t="s">
        <v>82</v>
      </c>
      <c r="I2303" s="18" t="str">
        <f>IFERROR(IF($E2303="","",MATCH(E2303,'Ref table week No.'!$B:$B,-1)),"")</f>
        <v/>
      </c>
    </row>
    <row r="2304" spans="2:9" x14ac:dyDescent="0.35">
      <c r="B2304" s="16"/>
      <c r="D2304" s="13" t="s">
        <v>82</v>
      </c>
      <c r="I2304" s="18" t="str">
        <f>IFERROR(IF($E2304="","",MATCH(E2304,'Ref table week No.'!$B:$B,-1)),"")</f>
        <v/>
      </c>
    </row>
    <row r="2305" spans="2:9" x14ac:dyDescent="0.35">
      <c r="B2305" s="16"/>
      <c r="D2305" s="13" t="s">
        <v>82</v>
      </c>
      <c r="I2305" s="18" t="str">
        <f>IFERROR(IF($E2305="","",MATCH(E2305,'Ref table week No.'!$B:$B,-1)),"")</f>
        <v/>
      </c>
    </row>
    <row r="2306" spans="2:9" x14ac:dyDescent="0.35">
      <c r="B2306" s="16"/>
      <c r="D2306" s="13" t="s">
        <v>82</v>
      </c>
      <c r="I2306" s="18" t="str">
        <f>IFERROR(IF($E2306="","",MATCH(E2306,'Ref table week No.'!$B:$B,-1)),"")</f>
        <v/>
      </c>
    </row>
    <row r="2307" spans="2:9" x14ac:dyDescent="0.35">
      <c r="B2307" s="16"/>
      <c r="D2307" s="13" t="s">
        <v>82</v>
      </c>
      <c r="I2307" s="18" t="str">
        <f>IFERROR(IF($E2307="","",MATCH(E2307,'Ref table week No.'!$B:$B,-1)),"")</f>
        <v/>
      </c>
    </row>
    <row r="2308" spans="2:9" x14ac:dyDescent="0.35">
      <c r="B2308" s="16"/>
      <c r="D2308" s="13" t="s">
        <v>82</v>
      </c>
      <c r="I2308" s="18" t="str">
        <f>IFERROR(IF($E2308="","",MATCH(E2308,'Ref table week No.'!$B:$B,-1)),"")</f>
        <v/>
      </c>
    </row>
    <row r="2309" spans="2:9" x14ac:dyDescent="0.35">
      <c r="B2309" s="16"/>
      <c r="D2309" s="13" t="s">
        <v>82</v>
      </c>
      <c r="I2309" s="18" t="str">
        <f>IFERROR(IF($E2309="","",MATCH(E2309,'Ref table week No.'!$B:$B,-1)),"")</f>
        <v/>
      </c>
    </row>
    <row r="2310" spans="2:9" x14ac:dyDescent="0.35">
      <c r="B2310" s="16"/>
      <c r="D2310" s="13" t="s">
        <v>82</v>
      </c>
      <c r="I2310" s="18" t="str">
        <f>IFERROR(IF($E2310="","",MATCH(E2310,'Ref table week No.'!$B:$B,-1)),"")</f>
        <v/>
      </c>
    </row>
    <row r="2311" spans="2:9" x14ac:dyDescent="0.35">
      <c r="B2311" s="16"/>
      <c r="D2311" s="13" t="s">
        <v>82</v>
      </c>
      <c r="I2311" s="18" t="str">
        <f>IFERROR(IF($E2311="","",MATCH(E2311,'Ref table week No.'!$B:$B,-1)),"")</f>
        <v/>
      </c>
    </row>
    <row r="2312" spans="2:9" x14ac:dyDescent="0.35">
      <c r="B2312" s="16"/>
      <c r="D2312" s="13" t="s">
        <v>82</v>
      </c>
      <c r="I2312" s="18" t="str">
        <f>IFERROR(IF($E2312="","",MATCH(E2312,'Ref table week No.'!$B:$B,-1)),"")</f>
        <v/>
      </c>
    </row>
    <row r="2313" spans="2:9" x14ac:dyDescent="0.35">
      <c r="B2313" s="16"/>
      <c r="D2313" s="13" t="s">
        <v>82</v>
      </c>
      <c r="I2313" s="18" t="str">
        <f>IFERROR(IF($E2313="","",MATCH(E2313,'Ref table week No.'!$B:$B,-1)),"")</f>
        <v/>
      </c>
    </row>
    <row r="2314" spans="2:9" x14ac:dyDescent="0.35">
      <c r="B2314" s="16"/>
      <c r="D2314" s="13" t="s">
        <v>82</v>
      </c>
      <c r="I2314" s="18" t="str">
        <f>IFERROR(IF($E2314="","",MATCH(E2314,'Ref table week No.'!$B:$B,-1)),"")</f>
        <v/>
      </c>
    </row>
    <row r="2315" spans="2:9" x14ac:dyDescent="0.35">
      <c r="B2315" s="16"/>
      <c r="D2315" s="13" t="s">
        <v>82</v>
      </c>
      <c r="I2315" s="18" t="str">
        <f>IFERROR(IF($E2315="","",MATCH(E2315,'Ref table week No.'!$B:$B,-1)),"")</f>
        <v/>
      </c>
    </row>
    <row r="2316" spans="2:9" x14ac:dyDescent="0.35">
      <c r="B2316" s="16"/>
      <c r="D2316" s="13" t="s">
        <v>82</v>
      </c>
      <c r="I2316" s="18" t="str">
        <f>IFERROR(IF($E2316="","",MATCH(E2316,'Ref table week No.'!$B:$B,-1)),"")</f>
        <v/>
      </c>
    </row>
    <row r="2317" spans="2:9" x14ac:dyDescent="0.35">
      <c r="B2317" s="16"/>
      <c r="D2317" s="13" t="s">
        <v>82</v>
      </c>
      <c r="I2317" s="18" t="str">
        <f>IFERROR(IF($E2317="","",MATCH(E2317,'Ref table week No.'!$B:$B,-1)),"")</f>
        <v/>
      </c>
    </row>
    <row r="2318" spans="2:9" x14ac:dyDescent="0.35">
      <c r="B2318" s="16"/>
      <c r="D2318" s="13" t="s">
        <v>82</v>
      </c>
      <c r="I2318" s="18" t="str">
        <f>IFERROR(IF($E2318="","",MATCH(E2318,'Ref table week No.'!$B:$B,-1)),"")</f>
        <v/>
      </c>
    </row>
    <row r="2319" spans="2:9" x14ac:dyDescent="0.35">
      <c r="B2319" s="16"/>
      <c r="D2319" s="13" t="s">
        <v>82</v>
      </c>
      <c r="I2319" s="18" t="str">
        <f>IFERROR(IF($E2319="","",MATCH(E2319,'Ref table week No.'!$B:$B,-1)),"")</f>
        <v/>
      </c>
    </row>
    <row r="2320" spans="2:9" x14ac:dyDescent="0.35">
      <c r="B2320" s="16"/>
      <c r="D2320" s="13" t="s">
        <v>82</v>
      </c>
      <c r="I2320" s="18" t="str">
        <f>IFERROR(IF($E2320="","",MATCH(E2320,'Ref table week No.'!$B:$B,-1)),"")</f>
        <v/>
      </c>
    </row>
    <row r="2321" spans="2:9" x14ac:dyDescent="0.35">
      <c r="B2321" s="16"/>
      <c r="D2321" s="13" t="s">
        <v>82</v>
      </c>
      <c r="I2321" s="18" t="str">
        <f>IFERROR(IF($E2321="","",MATCH(E2321,'Ref table week No.'!$B:$B,-1)),"")</f>
        <v/>
      </c>
    </row>
    <row r="2322" spans="2:9" x14ac:dyDescent="0.35">
      <c r="B2322" s="16"/>
      <c r="D2322" s="13" t="s">
        <v>82</v>
      </c>
      <c r="I2322" s="18" t="str">
        <f>IFERROR(IF($E2322="","",MATCH(E2322,'Ref table week No.'!$B:$B,-1)),"")</f>
        <v/>
      </c>
    </row>
    <row r="2323" spans="2:9" x14ac:dyDescent="0.35">
      <c r="B2323" s="16"/>
      <c r="D2323" s="13" t="s">
        <v>82</v>
      </c>
      <c r="I2323" s="18" t="str">
        <f>IFERROR(IF($E2323="","",MATCH(E2323,'Ref table week No.'!$B:$B,-1)),"")</f>
        <v/>
      </c>
    </row>
    <row r="2324" spans="2:9" x14ac:dyDescent="0.35">
      <c r="B2324" s="16"/>
      <c r="D2324" s="13" t="s">
        <v>82</v>
      </c>
      <c r="I2324" s="18" t="str">
        <f>IFERROR(IF($E2324="","",MATCH(E2324,'Ref table week No.'!$B:$B,-1)),"")</f>
        <v/>
      </c>
    </row>
    <row r="2325" spans="2:9" x14ac:dyDescent="0.35">
      <c r="B2325" s="16"/>
      <c r="D2325" s="13" t="s">
        <v>82</v>
      </c>
      <c r="I2325" s="18" t="str">
        <f>IFERROR(IF($E2325="","",MATCH(E2325,'Ref table week No.'!$B:$B,-1)),"")</f>
        <v/>
      </c>
    </row>
    <row r="2326" spans="2:9" x14ac:dyDescent="0.35">
      <c r="B2326" s="16"/>
      <c r="D2326" s="13" t="s">
        <v>82</v>
      </c>
      <c r="I2326" s="18" t="str">
        <f>IFERROR(IF($E2326="","",MATCH(E2326,'Ref table week No.'!$B:$B,-1)),"")</f>
        <v/>
      </c>
    </row>
    <row r="2327" spans="2:9" x14ac:dyDescent="0.35">
      <c r="B2327" s="16"/>
      <c r="D2327" s="13" t="s">
        <v>82</v>
      </c>
      <c r="I2327" s="18" t="str">
        <f>IFERROR(IF($E2327="","",MATCH(E2327,'Ref table week No.'!$B:$B,-1)),"")</f>
        <v/>
      </c>
    </row>
    <row r="2328" spans="2:9" x14ac:dyDescent="0.35">
      <c r="B2328" s="16"/>
      <c r="D2328" s="13" t="s">
        <v>82</v>
      </c>
      <c r="I2328" s="18" t="str">
        <f>IFERROR(IF($E2328="","",MATCH(E2328,'Ref table week No.'!$B:$B,-1)),"")</f>
        <v/>
      </c>
    </row>
    <row r="2329" spans="2:9" x14ac:dyDescent="0.35">
      <c r="B2329" s="16"/>
      <c r="D2329" s="13" t="s">
        <v>82</v>
      </c>
      <c r="I2329" s="18" t="str">
        <f>IFERROR(IF($E2329="","",MATCH(E2329,'Ref table week No.'!$B:$B,-1)),"")</f>
        <v/>
      </c>
    </row>
    <row r="2330" spans="2:9" x14ac:dyDescent="0.35">
      <c r="B2330" s="16"/>
      <c r="D2330" s="13" t="s">
        <v>82</v>
      </c>
      <c r="I2330" s="18" t="str">
        <f>IFERROR(IF($E2330="","",MATCH(E2330,'Ref table week No.'!$B:$B,-1)),"")</f>
        <v/>
      </c>
    </row>
    <row r="2331" spans="2:9" x14ac:dyDescent="0.35">
      <c r="B2331" s="16"/>
      <c r="D2331" s="13" t="s">
        <v>82</v>
      </c>
      <c r="I2331" s="18" t="str">
        <f>IFERROR(IF($E2331="","",MATCH(E2331,'Ref table week No.'!$B:$B,-1)),"")</f>
        <v/>
      </c>
    </row>
    <row r="2332" spans="2:9" x14ac:dyDescent="0.35">
      <c r="B2332" s="16"/>
      <c r="D2332" s="13" t="s">
        <v>82</v>
      </c>
      <c r="I2332" s="18" t="str">
        <f>IFERROR(IF($E2332="","",MATCH(E2332,'Ref table week No.'!$B:$B,-1)),"")</f>
        <v/>
      </c>
    </row>
    <row r="2333" spans="2:9" x14ac:dyDescent="0.35">
      <c r="B2333" s="16"/>
      <c r="D2333" s="13" t="s">
        <v>82</v>
      </c>
      <c r="I2333" s="18" t="str">
        <f>IFERROR(IF($E2333="","",MATCH(E2333,'Ref table week No.'!$B:$B,-1)),"")</f>
        <v/>
      </c>
    </row>
    <row r="2334" spans="2:9" x14ac:dyDescent="0.35">
      <c r="B2334" s="16"/>
      <c r="D2334" s="13" t="s">
        <v>82</v>
      </c>
      <c r="I2334" s="18" t="str">
        <f>IFERROR(IF($E2334="","",MATCH(E2334,'Ref table week No.'!$B:$B,-1)),"")</f>
        <v/>
      </c>
    </row>
    <row r="2335" spans="2:9" x14ac:dyDescent="0.35">
      <c r="B2335" s="16"/>
      <c r="D2335" s="13" t="s">
        <v>82</v>
      </c>
      <c r="I2335" s="18" t="str">
        <f>IFERROR(IF($E2335="","",MATCH(E2335,'Ref table week No.'!$B:$B,-1)),"")</f>
        <v/>
      </c>
    </row>
    <row r="2336" spans="2:9" x14ac:dyDescent="0.35">
      <c r="B2336" s="16"/>
      <c r="D2336" s="13" t="s">
        <v>82</v>
      </c>
      <c r="I2336" s="18" t="str">
        <f>IFERROR(IF($E2336="","",MATCH(E2336,'Ref table week No.'!$B:$B,-1)),"")</f>
        <v/>
      </c>
    </row>
    <row r="2337" spans="2:9" x14ac:dyDescent="0.35">
      <c r="B2337" s="16"/>
      <c r="D2337" s="13" t="s">
        <v>82</v>
      </c>
      <c r="I2337" s="18" t="str">
        <f>IFERROR(IF($E2337="","",MATCH(E2337,'Ref table week No.'!$B:$B,-1)),"")</f>
        <v/>
      </c>
    </row>
    <row r="2338" spans="2:9" x14ac:dyDescent="0.35">
      <c r="B2338" s="16"/>
      <c r="D2338" s="13" t="s">
        <v>82</v>
      </c>
      <c r="I2338" s="18" t="str">
        <f>IFERROR(IF($E2338="","",MATCH(E2338,'Ref table week No.'!$B:$B,-1)),"")</f>
        <v/>
      </c>
    </row>
    <row r="2339" spans="2:9" x14ac:dyDescent="0.35">
      <c r="B2339" s="16"/>
      <c r="D2339" s="13" t="s">
        <v>82</v>
      </c>
      <c r="I2339" s="18" t="str">
        <f>IFERROR(IF($E2339="","",MATCH(E2339,'Ref table week No.'!$B:$B,-1)),"")</f>
        <v/>
      </c>
    </row>
    <row r="2340" spans="2:9" x14ac:dyDescent="0.35">
      <c r="B2340" s="16"/>
      <c r="D2340" s="13" t="s">
        <v>82</v>
      </c>
      <c r="I2340" s="18" t="str">
        <f>IFERROR(IF($E2340="","",MATCH(E2340,'Ref table week No.'!$B:$B,-1)),"")</f>
        <v/>
      </c>
    </row>
    <row r="2341" spans="2:9" x14ac:dyDescent="0.35">
      <c r="B2341" s="16"/>
      <c r="D2341" s="13" t="s">
        <v>82</v>
      </c>
      <c r="I2341" s="18" t="str">
        <f>IFERROR(IF($E2341="","",MATCH(E2341,'Ref table week No.'!$B:$B,-1)),"")</f>
        <v/>
      </c>
    </row>
    <row r="2342" spans="2:9" x14ac:dyDescent="0.35">
      <c r="B2342" s="16"/>
      <c r="D2342" s="13" t="s">
        <v>82</v>
      </c>
      <c r="I2342" s="18" t="str">
        <f>IFERROR(IF($E2342="","",MATCH(E2342,'Ref table week No.'!$B:$B,-1)),"")</f>
        <v/>
      </c>
    </row>
    <row r="2343" spans="2:9" x14ac:dyDescent="0.35">
      <c r="B2343" s="16"/>
      <c r="D2343" s="13" t="s">
        <v>82</v>
      </c>
      <c r="I2343" s="18" t="str">
        <f>IFERROR(IF($E2343="","",MATCH(E2343,'Ref table week No.'!$B:$B,-1)),"")</f>
        <v/>
      </c>
    </row>
    <row r="2344" spans="2:9" x14ac:dyDescent="0.35">
      <c r="B2344" s="16"/>
      <c r="D2344" s="13" t="s">
        <v>82</v>
      </c>
      <c r="I2344" s="18" t="str">
        <f>IFERROR(IF($E2344="","",MATCH(E2344,'Ref table week No.'!$B:$B,-1)),"")</f>
        <v/>
      </c>
    </row>
    <row r="2345" spans="2:9" x14ac:dyDescent="0.35">
      <c r="B2345" s="16"/>
      <c r="D2345" s="13" t="s">
        <v>82</v>
      </c>
      <c r="I2345" s="18" t="str">
        <f>IFERROR(IF($E2345="","",MATCH(E2345,'Ref table week No.'!$B:$B,-1)),"")</f>
        <v/>
      </c>
    </row>
    <row r="2346" spans="2:9" x14ac:dyDescent="0.35">
      <c r="B2346" s="16"/>
      <c r="D2346" s="13" t="s">
        <v>82</v>
      </c>
      <c r="I2346" s="18" t="str">
        <f>IFERROR(IF($E2346="","",MATCH(E2346,'Ref table week No.'!$B:$B,-1)),"")</f>
        <v/>
      </c>
    </row>
    <row r="2347" spans="2:9" x14ac:dyDescent="0.35">
      <c r="B2347" s="16"/>
      <c r="D2347" s="13" t="s">
        <v>82</v>
      </c>
      <c r="I2347" s="18" t="str">
        <f>IFERROR(IF($E2347="","",MATCH(E2347,'Ref table week No.'!$B:$B,-1)),"")</f>
        <v/>
      </c>
    </row>
    <row r="2348" spans="2:9" x14ac:dyDescent="0.35">
      <c r="B2348" s="16"/>
      <c r="D2348" s="13" t="s">
        <v>82</v>
      </c>
      <c r="I2348" s="18" t="str">
        <f>IFERROR(IF($E2348="","",MATCH(E2348,'Ref table week No.'!$B:$B,-1)),"")</f>
        <v/>
      </c>
    </row>
    <row r="2349" spans="2:9" x14ac:dyDescent="0.35">
      <c r="B2349" s="16"/>
      <c r="D2349" s="13" t="s">
        <v>82</v>
      </c>
      <c r="I2349" s="18" t="str">
        <f>IFERROR(IF($E2349="","",MATCH(E2349,'Ref table week No.'!$B:$B,-1)),"")</f>
        <v/>
      </c>
    </row>
    <row r="2350" spans="2:9" x14ac:dyDescent="0.35">
      <c r="B2350" s="16"/>
      <c r="D2350" s="13" t="s">
        <v>82</v>
      </c>
      <c r="I2350" s="18" t="str">
        <f>IFERROR(IF($E2350="","",MATCH(E2350,'Ref table week No.'!$B:$B,-1)),"")</f>
        <v/>
      </c>
    </row>
    <row r="2351" spans="2:9" x14ac:dyDescent="0.35">
      <c r="B2351" s="16"/>
      <c r="D2351" s="13" t="s">
        <v>82</v>
      </c>
      <c r="I2351" s="18" t="str">
        <f>IFERROR(IF($E2351="","",MATCH(E2351,'Ref table week No.'!$B:$B,-1)),"")</f>
        <v/>
      </c>
    </row>
    <row r="2352" spans="2:9" x14ac:dyDescent="0.35">
      <c r="B2352" s="16"/>
      <c r="D2352" s="13" t="s">
        <v>82</v>
      </c>
      <c r="I2352" s="18" t="str">
        <f>IFERROR(IF($E2352="","",MATCH(E2352,'Ref table week No.'!$B:$B,-1)),"")</f>
        <v/>
      </c>
    </row>
    <row r="2353" spans="2:9" x14ac:dyDescent="0.35">
      <c r="B2353" s="16"/>
      <c r="D2353" s="13" t="s">
        <v>82</v>
      </c>
      <c r="I2353" s="18" t="str">
        <f>IFERROR(IF($E2353="","",MATCH(E2353,'Ref table week No.'!$B:$B,-1)),"")</f>
        <v/>
      </c>
    </row>
    <row r="2354" spans="2:9" x14ac:dyDescent="0.35">
      <c r="B2354" s="16"/>
      <c r="D2354" s="13" t="s">
        <v>82</v>
      </c>
      <c r="I2354" s="18" t="str">
        <f>IFERROR(IF($E2354="","",MATCH(E2354,'Ref table week No.'!$B:$B,-1)),"")</f>
        <v/>
      </c>
    </row>
    <row r="2355" spans="2:9" x14ac:dyDescent="0.35">
      <c r="B2355" s="16"/>
      <c r="D2355" s="13" t="s">
        <v>82</v>
      </c>
      <c r="I2355" s="18" t="str">
        <f>IFERROR(IF($E2355="","",MATCH(E2355,'Ref table week No.'!$B:$B,-1)),"")</f>
        <v/>
      </c>
    </row>
    <row r="2356" spans="2:9" x14ac:dyDescent="0.35">
      <c r="B2356" s="16"/>
      <c r="D2356" s="13" t="s">
        <v>82</v>
      </c>
      <c r="I2356" s="18" t="str">
        <f>IFERROR(IF($E2356="","",MATCH(E2356,'Ref table week No.'!$B:$B,-1)),"")</f>
        <v/>
      </c>
    </row>
    <row r="2357" spans="2:9" x14ac:dyDescent="0.35">
      <c r="B2357" s="16"/>
      <c r="D2357" s="13" t="s">
        <v>82</v>
      </c>
      <c r="I2357" s="18" t="str">
        <f>IFERROR(IF($E2357="","",MATCH(E2357,'Ref table week No.'!$B:$B,-1)),"")</f>
        <v/>
      </c>
    </row>
    <row r="2358" spans="2:9" x14ac:dyDescent="0.35">
      <c r="B2358" s="16"/>
      <c r="D2358" s="13" t="s">
        <v>82</v>
      </c>
      <c r="I2358" s="18" t="str">
        <f>IFERROR(IF($E2358="","",MATCH(E2358,'Ref table week No.'!$B:$B,-1)),"")</f>
        <v/>
      </c>
    </row>
    <row r="2359" spans="2:9" x14ac:dyDescent="0.35">
      <c r="B2359" s="16"/>
      <c r="D2359" s="13" t="s">
        <v>82</v>
      </c>
      <c r="I2359" s="18" t="str">
        <f>IFERROR(IF($E2359="","",MATCH(E2359,'Ref table week No.'!$B:$B,-1)),"")</f>
        <v/>
      </c>
    </row>
    <row r="2360" spans="2:9" x14ac:dyDescent="0.35">
      <c r="B2360" s="16"/>
      <c r="D2360" s="13" t="s">
        <v>82</v>
      </c>
      <c r="I2360" s="18" t="str">
        <f>IFERROR(IF($E2360="","",MATCH(E2360,'Ref table week No.'!$B:$B,-1)),"")</f>
        <v/>
      </c>
    </row>
    <row r="2361" spans="2:9" x14ac:dyDescent="0.35">
      <c r="B2361" s="16"/>
      <c r="D2361" s="13" t="s">
        <v>82</v>
      </c>
      <c r="I2361" s="18" t="str">
        <f>IFERROR(IF($E2361="","",MATCH(E2361,'Ref table week No.'!$B:$B,-1)),"")</f>
        <v/>
      </c>
    </row>
    <row r="2362" spans="2:9" x14ac:dyDescent="0.35">
      <c r="B2362" s="16"/>
      <c r="D2362" s="13" t="s">
        <v>82</v>
      </c>
      <c r="I2362" s="18" t="str">
        <f>IFERROR(IF($E2362="","",MATCH(E2362,'Ref table week No.'!$B:$B,-1)),"")</f>
        <v/>
      </c>
    </row>
    <row r="2363" spans="2:9" x14ac:dyDescent="0.35">
      <c r="B2363" s="16"/>
      <c r="D2363" s="13" t="s">
        <v>82</v>
      </c>
      <c r="I2363" s="18" t="str">
        <f>IFERROR(IF($E2363="","",MATCH(E2363,'Ref table week No.'!$B:$B,-1)),"")</f>
        <v/>
      </c>
    </row>
    <row r="2364" spans="2:9" x14ac:dyDescent="0.35">
      <c r="B2364" s="16"/>
      <c r="D2364" s="13" t="s">
        <v>82</v>
      </c>
      <c r="I2364" s="18" t="str">
        <f>IFERROR(IF($E2364="","",MATCH(E2364,'Ref table week No.'!$B:$B,-1)),"")</f>
        <v/>
      </c>
    </row>
    <row r="2365" spans="2:9" x14ac:dyDescent="0.35">
      <c r="B2365" s="16"/>
      <c r="D2365" s="13" t="s">
        <v>82</v>
      </c>
      <c r="I2365" s="18" t="str">
        <f>IFERROR(IF($E2365="","",MATCH(E2365,'Ref table week No.'!$B:$B,-1)),"")</f>
        <v/>
      </c>
    </row>
    <row r="2366" spans="2:9" x14ac:dyDescent="0.35">
      <c r="B2366" s="16"/>
      <c r="D2366" s="13" t="s">
        <v>82</v>
      </c>
      <c r="I2366" s="18" t="str">
        <f>IFERROR(IF($E2366="","",MATCH(E2366,'Ref table week No.'!$B:$B,-1)),"")</f>
        <v/>
      </c>
    </row>
    <row r="2367" spans="2:9" x14ac:dyDescent="0.35">
      <c r="B2367" s="16"/>
      <c r="D2367" s="13" t="s">
        <v>82</v>
      </c>
      <c r="I2367" s="18" t="str">
        <f>IFERROR(IF($E2367="","",MATCH(E2367,'Ref table week No.'!$B:$B,-1)),"")</f>
        <v/>
      </c>
    </row>
    <row r="2368" spans="2:9" x14ac:dyDescent="0.35">
      <c r="B2368" s="16"/>
      <c r="D2368" s="13" t="s">
        <v>82</v>
      </c>
      <c r="I2368" s="18" t="str">
        <f>IFERROR(IF($E2368="","",MATCH(E2368,'Ref table week No.'!$B:$B,-1)),"")</f>
        <v/>
      </c>
    </row>
    <row r="2369" spans="2:9" x14ac:dyDescent="0.35">
      <c r="B2369" s="16"/>
      <c r="D2369" s="13" t="s">
        <v>82</v>
      </c>
      <c r="I2369" s="18" t="str">
        <f>IFERROR(IF($E2369="","",MATCH(E2369,'Ref table week No.'!$B:$B,-1)),"")</f>
        <v/>
      </c>
    </row>
    <row r="2370" spans="2:9" x14ac:dyDescent="0.35">
      <c r="B2370" s="16"/>
      <c r="D2370" s="13" t="s">
        <v>82</v>
      </c>
      <c r="I2370" s="18" t="str">
        <f>IFERROR(IF($E2370="","",MATCH(E2370,'Ref table week No.'!$B:$B,-1)),"")</f>
        <v/>
      </c>
    </row>
    <row r="2371" spans="2:9" x14ac:dyDescent="0.35">
      <c r="B2371" s="16"/>
      <c r="D2371" s="13" t="s">
        <v>82</v>
      </c>
      <c r="I2371" s="18" t="str">
        <f>IFERROR(IF($E2371="","",MATCH(E2371,'Ref table week No.'!$B:$B,-1)),"")</f>
        <v/>
      </c>
    </row>
    <row r="2372" spans="2:9" x14ac:dyDescent="0.35">
      <c r="B2372" s="16"/>
      <c r="D2372" s="13" t="s">
        <v>82</v>
      </c>
      <c r="I2372" s="18" t="str">
        <f>IFERROR(IF($E2372="","",MATCH(E2372,'Ref table week No.'!$B:$B,-1)),"")</f>
        <v/>
      </c>
    </row>
    <row r="2373" spans="2:9" x14ac:dyDescent="0.35">
      <c r="B2373" s="16"/>
      <c r="D2373" s="13" t="s">
        <v>82</v>
      </c>
      <c r="I2373" s="18" t="str">
        <f>IFERROR(IF($E2373="","",MATCH(E2373,'Ref table week No.'!$B:$B,-1)),"")</f>
        <v/>
      </c>
    </row>
    <row r="2374" spans="2:9" x14ac:dyDescent="0.35">
      <c r="B2374" s="16"/>
      <c r="D2374" s="13" t="s">
        <v>82</v>
      </c>
      <c r="I2374" s="18" t="str">
        <f>IFERROR(IF($E2374="","",MATCH(E2374,'Ref table week No.'!$B:$B,-1)),"")</f>
        <v/>
      </c>
    </row>
    <row r="2375" spans="2:9" x14ac:dyDescent="0.35">
      <c r="B2375" s="16"/>
      <c r="D2375" s="13" t="s">
        <v>82</v>
      </c>
      <c r="I2375" s="18" t="str">
        <f>IFERROR(IF($E2375="","",MATCH(E2375,'Ref table week No.'!$B:$B,-1)),"")</f>
        <v/>
      </c>
    </row>
    <row r="2376" spans="2:9" x14ac:dyDescent="0.35">
      <c r="B2376" s="16"/>
      <c r="D2376" s="13" t="s">
        <v>82</v>
      </c>
      <c r="I2376" s="18" t="str">
        <f>IFERROR(IF($E2376="","",MATCH(E2376,'Ref table week No.'!$B:$B,-1)),"")</f>
        <v/>
      </c>
    </row>
    <row r="2377" spans="2:9" x14ac:dyDescent="0.35">
      <c r="B2377" s="16"/>
      <c r="D2377" s="13" t="s">
        <v>82</v>
      </c>
      <c r="I2377" s="18" t="str">
        <f>IFERROR(IF($E2377="","",MATCH(E2377,'Ref table week No.'!$B:$B,-1)),"")</f>
        <v/>
      </c>
    </row>
    <row r="2378" spans="2:9" x14ac:dyDescent="0.35">
      <c r="B2378" s="16"/>
      <c r="D2378" s="13" t="s">
        <v>82</v>
      </c>
      <c r="I2378" s="18" t="str">
        <f>IFERROR(IF($E2378="","",MATCH(E2378,'Ref table week No.'!$B:$B,-1)),"")</f>
        <v/>
      </c>
    </row>
    <row r="2379" spans="2:9" x14ac:dyDescent="0.35">
      <c r="B2379" s="16"/>
      <c r="D2379" s="13" t="s">
        <v>82</v>
      </c>
      <c r="I2379" s="18" t="str">
        <f>IFERROR(IF($E2379="","",MATCH(E2379,'Ref table week No.'!$B:$B,-1)),"")</f>
        <v/>
      </c>
    </row>
    <row r="2380" spans="2:9" x14ac:dyDescent="0.35">
      <c r="B2380" s="16"/>
      <c r="D2380" s="13" t="s">
        <v>82</v>
      </c>
      <c r="I2380" s="18" t="str">
        <f>IFERROR(IF($E2380="","",MATCH(E2380,'Ref table week No.'!$B:$B,-1)),"")</f>
        <v/>
      </c>
    </row>
    <row r="2381" spans="2:9" x14ac:dyDescent="0.35">
      <c r="B2381" s="16"/>
      <c r="D2381" s="13" t="s">
        <v>82</v>
      </c>
      <c r="I2381" s="18" t="str">
        <f>IFERROR(IF($E2381="","",MATCH(E2381,'Ref table week No.'!$B:$B,-1)),"")</f>
        <v/>
      </c>
    </row>
    <row r="2382" spans="2:9" x14ac:dyDescent="0.35">
      <c r="B2382" s="16"/>
      <c r="D2382" s="13" t="s">
        <v>82</v>
      </c>
      <c r="I2382" s="18" t="str">
        <f>IFERROR(IF($E2382="","",MATCH(E2382,'Ref table week No.'!$B:$B,-1)),"")</f>
        <v/>
      </c>
    </row>
    <row r="2383" spans="2:9" x14ac:dyDescent="0.35">
      <c r="B2383" s="16"/>
      <c r="D2383" s="13" t="s">
        <v>82</v>
      </c>
      <c r="I2383" s="18" t="str">
        <f>IFERROR(IF($E2383="","",MATCH(E2383,'Ref table week No.'!$B:$B,-1)),"")</f>
        <v/>
      </c>
    </row>
    <row r="2384" spans="2:9" x14ac:dyDescent="0.35">
      <c r="B2384" s="16"/>
      <c r="D2384" s="13" t="s">
        <v>82</v>
      </c>
      <c r="I2384" s="18" t="str">
        <f>IFERROR(IF($E2384="","",MATCH(E2384,'Ref table week No.'!$B:$B,-1)),"")</f>
        <v/>
      </c>
    </row>
    <row r="2385" spans="2:9" x14ac:dyDescent="0.35">
      <c r="B2385" s="16"/>
      <c r="D2385" s="13" t="s">
        <v>82</v>
      </c>
      <c r="I2385" s="18" t="str">
        <f>IFERROR(IF($E2385="","",MATCH(E2385,'Ref table week No.'!$B:$B,-1)),"")</f>
        <v/>
      </c>
    </row>
    <row r="2386" spans="2:9" x14ac:dyDescent="0.35">
      <c r="B2386" s="16"/>
      <c r="D2386" s="13" t="s">
        <v>82</v>
      </c>
      <c r="I2386" s="18" t="str">
        <f>IFERROR(IF($E2386="","",MATCH(E2386,'Ref table week No.'!$B:$B,-1)),"")</f>
        <v/>
      </c>
    </row>
    <row r="2387" spans="2:9" x14ac:dyDescent="0.35">
      <c r="B2387" s="16"/>
      <c r="D2387" s="13" t="s">
        <v>82</v>
      </c>
      <c r="I2387" s="18" t="str">
        <f>IFERROR(IF($E2387="","",MATCH(E2387,'Ref table week No.'!$B:$B,-1)),"")</f>
        <v/>
      </c>
    </row>
    <row r="2388" spans="2:9" x14ac:dyDescent="0.35">
      <c r="B2388" s="16"/>
      <c r="D2388" s="13" t="s">
        <v>82</v>
      </c>
      <c r="I2388" s="18" t="str">
        <f>IFERROR(IF($E2388="","",MATCH(E2388,'Ref table week No.'!$B:$B,-1)),"")</f>
        <v/>
      </c>
    </row>
    <row r="2389" spans="2:9" x14ac:dyDescent="0.35">
      <c r="B2389" s="16"/>
      <c r="D2389" s="13" t="s">
        <v>82</v>
      </c>
      <c r="I2389" s="18" t="str">
        <f>IFERROR(IF($E2389="","",MATCH(E2389,'Ref table week No.'!$B:$B,-1)),"")</f>
        <v/>
      </c>
    </row>
    <row r="2390" spans="2:9" x14ac:dyDescent="0.35">
      <c r="B2390" s="16"/>
      <c r="D2390" s="13" t="s">
        <v>82</v>
      </c>
      <c r="I2390" s="18" t="str">
        <f>IFERROR(IF($E2390="","",MATCH(E2390,'Ref table week No.'!$B:$B,-1)),"")</f>
        <v/>
      </c>
    </row>
    <row r="2391" spans="2:9" x14ac:dyDescent="0.35">
      <c r="B2391" s="16"/>
      <c r="D2391" s="13" t="s">
        <v>82</v>
      </c>
      <c r="I2391" s="18" t="str">
        <f>IFERROR(IF($E2391="","",MATCH(E2391,'Ref table week No.'!$B:$B,-1)),"")</f>
        <v/>
      </c>
    </row>
    <row r="2392" spans="2:9" x14ac:dyDescent="0.35">
      <c r="B2392" s="16"/>
      <c r="D2392" s="13" t="s">
        <v>82</v>
      </c>
      <c r="I2392" s="18" t="str">
        <f>IFERROR(IF($E2392="","",MATCH(E2392,'Ref table week No.'!$B:$B,-1)),"")</f>
        <v/>
      </c>
    </row>
    <row r="2393" spans="2:9" x14ac:dyDescent="0.35">
      <c r="B2393" s="16"/>
      <c r="D2393" s="13" t="s">
        <v>82</v>
      </c>
      <c r="I2393" s="18" t="str">
        <f>IFERROR(IF($E2393="","",MATCH(E2393,'Ref table week No.'!$B:$B,-1)),"")</f>
        <v/>
      </c>
    </row>
    <row r="2394" spans="2:9" x14ac:dyDescent="0.35">
      <c r="B2394" s="16"/>
      <c r="D2394" s="13" t="s">
        <v>82</v>
      </c>
      <c r="I2394" s="18" t="str">
        <f>IFERROR(IF($E2394="","",MATCH(E2394,'Ref table week No.'!$B:$B,-1)),"")</f>
        <v/>
      </c>
    </row>
    <row r="2395" spans="2:9" x14ac:dyDescent="0.35">
      <c r="B2395" s="16"/>
      <c r="D2395" s="13" t="s">
        <v>82</v>
      </c>
      <c r="I2395" s="18" t="str">
        <f>IFERROR(IF($E2395="","",MATCH(E2395,'Ref table week No.'!$B:$B,-1)),"")</f>
        <v/>
      </c>
    </row>
    <row r="2396" spans="2:9" x14ac:dyDescent="0.35">
      <c r="B2396" s="16"/>
      <c r="D2396" s="13" t="s">
        <v>82</v>
      </c>
      <c r="I2396" s="18" t="str">
        <f>IFERROR(IF($E2396="","",MATCH(E2396,'Ref table week No.'!$B:$B,-1)),"")</f>
        <v/>
      </c>
    </row>
    <row r="2397" spans="2:9" x14ac:dyDescent="0.35">
      <c r="B2397" s="16"/>
      <c r="D2397" s="13" t="s">
        <v>82</v>
      </c>
      <c r="I2397" s="18" t="str">
        <f>IFERROR(IF($E2397="","",MATCH(E2397,'Ref table week No.'!$B:$B,-1)),"")</f>
        <v/>
      </c>
    </row>
    <row r="2398" spans="2:9" x14ac:dyDescent="0.35">
      <c r="B2398" s="16"/>
      <c r="D2398" s="13" t="s">
        <v>82</v>
      </c>
      <c r="I2398" s="18" t="str">
        <f>IFERROR(IF($E2398="","",MATCH(E2398,'Ref table week No.'!$B:$B,-1)),"")</f>
        <v/>
      </c>
    </row>
    <row r="2399" spans="2:9" x14ac:dyDescent="0.35">
      <c r="B2399" s="16"/>
      <c r="D2399" s="13" t="s">
        <v>82</v>
      </c>
      <c r="I2399" s="18" t="str">
        <f>IFERROR(IF($E2399="","",MATCH(E2399,'Ref table week No.'!$B:$B,-1)),"")</f>
        <v/>
      </c>
    </row>
    <row r="2400" spans="2:9" x14ac:dyDescent="0.35">
      <c r="B2400" s="16"/>
      <c r="D2400" s="13" t="s">
        <v>82</v>
      </c>
      <c r="I2400" s="18" t="str">
        <f>IFERROR(IF($E2400="","",MATCH(E2400,'Ref table week No.'!$B:$B,-1)),"")</f>
        <v/>
      </c>
    </row>
    <row r="2401" spans="2:9" x14ac:dyDescent="0.35">
      <c r="B2401" s="16"/>
      <c r="D2401" s="13" t="s">
        <v>82</v>
      </c>
      <c r="I2401" s="18" t="str">
        <f>IFERROR(IF($E2401="","",MATCH(E2401,'Ref table week No.'!$B:$B,-1)),"")</f>
        <v/>
      </c>
    </row>
    <row r="2402" spans="2:9" x14ac:dyDescent="0.35">
      <c r="B2402" s="16"/>
      <c r="D2402" s="13" t="s">
        <v>82</v>
      </c>
      <c r="I2402" s="18" t="str">
        <f>IFERROR(IF($E2402="","",MATCH(E2402,'Ref table week No.'!$B:$B,-1)),"")</f>
        <v/>
      </c>
    </row>
    <row r="2403" spans="2:9" x14ac:dyDescent="0.35">
      <c r="B2403" s="16"/>
      <c r="D2403" s="13" t="s">
        <v>82</v>
      </c>
      <c r="I2403" s="18" t="str">
        <f>IFERROR(IF($E2403="","",MATCH(E2403,'Ref table week No.'!$B:$B,-1)),"")</f>
        <v/>
      </c>
    </row>
    <row r="2404" spans="2:9" x14ac:dyDescent="0.35">
      <c r="B2404" s="16"/>
      <c r="D2404" s="13" t="s">
        <v>82</v>
      </c>
      <c r="I2404" s="18" t="str">
        <f>IFERROR(IF($E2404="","",MATCH(E2404,'Ref table week No.'!$B:$B,-1)),"")</f>
        <v/>
      </c>
    </row>
    <row r="2405" spans="2:9" x14ac:dyDescent="0.35">
      <c r="B2405" s="16"/>
      <c r="D2405" s="13" t="s">
        <v>82</v>
      </c>
      <c r="I2405" s="18" t="str">
        <f>IFERROR(IF($E2405="","",MATCH(E2405,'Ref table week No.'!$B:$B,-1)),"")</f>
        <v/>
      </c>
    </row>
    <row r="2406" spans="2:9" x14ac:dyDescent="0.35">
      <c r="B2406" s="16"/>
      <c r="D2406" s="13" t="s">
        <v>82</v>
      </c>
      <c r="I2406" s="18" t="str">
        <f>IFERROR(IF($E2406="","",MATCH(E2406,'Ref table week No.'!$B:$B,-1)),"")</f>
        <v/>
      </c>
    </row>
    <row r="2407" spans="2:9" x14ac:dyDescent="0.35">
      <c r="B2407" s="16"/>
      <c r="D2407" s="13" t="s">
        <v>82</v>
      </c>
      <c r="I2407" s="18" t="str">
        <f>IFERROR(IF($E2407="","",MATCH(E2407,'Ref table week No.'!$B:$B,-1)),"")</f>
        <v/>
      </c>
    </row>
    <row r="2408" spans="2:9" x14ac:dyDescent="0.35">
      <c r="B2408" s="16"/>
      <c r="D2408" s="13" t="s">
        <v>82</v>
      </c>
      <c r="I2408" s="18" t="str">
        <f>IFERROR(IF($E2408="","",MATCH(E2408,'Ref table week No.'!$B:$B,-1)),"")</f>
        <v/>
      </c>
    </row>
    <row r="2409" spans="2:9" x14ac:dyDescent="0.35">
      <c r="B2409" s="16"/>
      <c r="D2409" s="13" t="s">
        <v>82</v>
      </c>
      <c r="I2409" s="18" t="str">
        <f>IFERROR(IF($E2409="","",MATCH(E2409,'Ref table week No.'!$B:$B,-1)),"")</f>
        <v/>
      </c>
    </row>
    <row r="2410" spans="2:9" x14ac:dyDescent="0.35">
      <c r="B2410" s="16"/>
      <c r="D2410" s="13" t="s">
        <v>82</v>
      </c>
      <c r="I2410" s="18" t="str">
        <f>IFERROR(IF($E2410="","",MATCH(E2410,'Ref table week No.'!$B:$B,-1)),"")</f>
        <v/>
      </c>
    </row>
    <row r="2411" spans="2:9" x14ac:dyDescent="0.35">
      <c r="B2411" s="16"/>
      <c r="D2411" s="13" t="s">
        <v>82</v>
      </c>
      <c r="I2411" s="18" t="str">
        <f>IFERROR(IF($E2411="","",MATCH(E2411,'Ref table week No.'!$B:$B,-1)),"")</f>
        <v/>
      </c>
    </row>
    <row r="2412" spans="2:9" x14ac:dyDescent="0.35">
      <c r="B2412" s="16"/>
      <c r="D2412" s="13" t="s">
        <v>82</v>
      </c>
      <c r="I2412" s="18" t="str">
        <f>IFERROR(IF($E2412="","",MATCH(E2412,'Ref table week No.'!$B:$B,-1)),"")</f>
        <v/>
      </c>
    </row>
    <row r="2413" spans="2:9" x14ac:dyDescent="0.35">
      <c r="B2413" s="16"/>
      <c r="D2413" s="13" t="s">
        <v>82</v>
      </c>
      <c r="I2413" s="18" t="str">
        <f>IFERROR(IF($E2413="","",MATCH(E2413,'Ref table week No.'!$B:$B,-1)),"")</f>
        <v/>
      </c>
    </row>
    <row r="2414" spans="2:9" x14ac:dyDescent="0.35">
      <c r="B2414" s="16"/>
      <c r="D2414" s="13" t="s">
        <v>82</v>
      </c>
      <c r="I2414" s="18" t="str">
        <f>IFERROR(IF($E2414="","",MATCH(E2414,'Ref table week No.'!$B:$B,-1)),"")</f>
        <v/>
      </c>
    </row>
    <row r="2415" spans="2:9" x14ac:dyDescent="0.35">
      <c r="B2415" s="16"/>
      <c r="D2415" s="13" t="s">
        <v>82</v>
      </c>
      <c r="I2415" s="18" t="str">
        <f>IFERROR(IF($E2415="","",MATCH(E2415,'Ref table week No.'!$B:$B,-1)),"")</f>
        <v/>
      </c>
    </row>
    <row r="2416" spans="2:9" x14ac:dyDescent="0.35">
      <c r="B2416" s="16"/>
      <c r="D2416" s="13" t="s">
        <v>82</v>
      </c>
      <c r="I2416" s="18" t="str">
        <f>IFERROR(IF($E2416="","",MATCH(E2416,'Ref table week No.'!$B:$B,-1)),"")</f>
        <v/>
      </c>
    </row>
    <row r="2417" spans="2:9" x14ac:dyDescent="0.35">
      <c r="B2417" s="16"/>
      <c r="D2417" s="13" t="s">
        <v>82</v>
      </c>
      <c r="I2417" s="18" t="str">
        <f>IFERROR(IF($E2417="","",MATCH(E2417,'Ref table week No.'!$B:$B,-1)),"")</f>
        <v/>
      </c>
    </row>
    <row r="2418" spans="2:9" x14ac:dyDescent="0.35">
      <c r="B2418" s="16"/>
      <c r="D2418" s="13" t="s">
        <v>82</v>
      </c>
      <c r="I2418" s="18" t="str">
        <f>IFERROR(IF($E2418="","",MATCH(E2418,'Ref table week No.'!$B:$B,-1)),"")</f>
        <v/>
      </c>
    </row>
    <row r="2419" spans="2:9" x14ac:dyDescent="0.35">
      <c r="B2419" s="16"/>
      <c r="D2419" s="13" t="s">
        <v>82</v>
      </c>
      <c r="I2419" s="18" t="str">
        <f>IFERROR(IF($E2419="","",MATCH(E2419,'Ref table week No.'!$B:$B,-1)),"")</f>
        <v/>
      </c>
    </row>
    <row r="2420" spans="2:9" x14ac:dyDescent="0.35">
      <c r="B2420" s="16"/>
      <c r="D2420" s="13" t="s">
        <v>82</v>
      </c>
      <c r="I2420" s="18" t="str">
        <f>IFERROR(IF($E2420="","",MATCH(E2420,'Ref table week No.'!$B:$B,-1)),"")</f>
        <v/>
      </c>
    </row>
    <row r="2421" spans="2:9" x14ac:dyDescent="0.35">
      <c r="B2421" s="16"/>
      <c r="D2421" s="13" t="s">
        <v>82</v>
      </c>
      <c r="I2421" s="18" t="str">
        <f>IFERROR(IF($E2421="","",MATCH(E2421,'Ref table week No.'!$B:$B,-1)),"")</f>
        <v/>
      </c>
    </row>
    <row r="2422" spans="2:9" x14ac:dyDescent="0.35">
      <c r="B2422" s="16"/>
      <c r="D2422" s="13" t="s">
        <v>82</v>
      </c>
      <c r="I2422" s="18" t="str">
        <f>IFERROR(IF($E2422="","",MATCH(E2422,'Ref table week No.'!$B:$B,-1)),"")</f>
        <v/>
      </c>
    </row>
    <row r="2423" spans="2:9" x14ac:dyDescent="0.35">
      <c r="B2423" s="16"/>
      <c r="D2423" s="13" t="s">
        <v>82</v>
      </c>
      <c r="I2423" s="18" t="str">
        <f>IFERROR(IF($E2423="","",MATCH(E2423,'Ref table week No.'!$B:$B,-1)),"")</f>
        <v/>
      </c>
    </row>
    <row r="2424" spans="2:9" x14ac:dyDescent="0.35">
      <c r="B2424" s="16"/>
      <c r="D2424" s="13" t="s">
        <v>82</v>
      </c>
      <c r="I2424" s="18" t="str">
        <f>IFERROR(IF($E2424="","",MATCH(E2424,'Ref table week No.'!$B:$B,-1)),"")</f>
        <v/>
      </c>
    </row>
    <row r="2425" spans="2:9" x14ac:dyDescent="0.35">
      <c r="B2425" s="16"/>
      <c r="D2425" s="13" t="s">
        <v>82</v>
      </c>
      <c r="I2425" s="18" t="str">
        <f>IFERROR(IF($E2425="","",MATCH(E2425,'Ref table week No.'!$B:$B,-1)),"")</f>
        <v/>
      </c>
    </row>
    <row r="2426" spans="2:9" x14ac:dyDescent="0.35">
      <c r="B2426" s="16"/>
      <c r="D2426" s="13" t="s">
        <v>82</v>
      </c>
      <c r="I2426" s="18" t="str">
        <f>IFERROR(IF($E2426="","",MATCH(E2426,'Ref table week No.'!$B:$B,-1)),"")</f>
        <v/>
      </c>
    </row>
    <row r="2427" spans="2:9" x14ac:dyDescent="0.35">
      <c r="B2427" s="16"/>
      <c r="D2427" s="13" t="s">
        <v>82</v>
      </c>
      <c r="I2427" s="18" t="str">
        <f>IFERROR(IF($E2427="","",MATCH(E2427,'Ref table week No.'!$B:$B,-1)),"")</f>
        <v/>
      </c>
    </row>
    <row r="2428" spans="2:9" x14ac:dyDescent="0.35">
      <c r="B2428" s="16"/>
      <c r="D2428" s="13" t="s">
        <v>82</v>
      </c>
      <c r="I2428" s="18" t="str">
        <f>IFERROR(IF($E2428="","",MATCH(E2428,'Ref table week No.'!$B:$B,-1)),"")</f>
        <v/>
      </c>
    </row>
    <row r="2429" spans="2:9" x14ac:dyDescent="0.35">
      <c r="B2429" s="16"/>
      <c r="D2429" s="13" t="s">
        <v>82</v>
      </c>
      <c r="I2429" s="18" t="str">
        <f>IFERROR(IF($E2429="","",MATCH(E2429,'Ref table week No.'!$B:$B,-1)),"")</f>
        <v/>
      </c>
    </row>
    <row r="2430" spans="2:9" x14ac:dyDescent="0.35">
      <c r="B2430" s="16"/>
      <c r="D2430" s="13" t="s">
        <v>82</v>
      </c>
      <c r="I2430" s="18" t="str">
        <f>IFERROR(IF($E2430="","",MATCH(E2430,'Ref table week No.'!$B:$B,-1)),"")</f>
        <v/>
      </c>
    </row>
    <row r="2431" spans="2:9" x14ac:dyDescent="0.35">
      <c r="B2431" s="16"/>
      <c r="D2431" s="13" t="s">
        <v>82</v>
      </c>
      <c r="I2431" s="18" t="str">
        <f>IFERROR(IF($E2431="","",MATCH(E2431,'Ref table week No.'!$B:$B,-1)),"")</f>
        <v/>
      </c>
    </row>
    <row r="2432" spans="2:9" x14ac:dyDescent="0.35">
      <c r="B2432" s="16"/>
      <c r="D2432" s="13" t="s">
        <v>82</v>
      </c>
      <c r="I2432" s="18" t="str">
        <f>IFERROR(IF($E2432="","",MATCH(E2432,'Ref table week No.'!$B:$B,-1)),"")</f>
        <v/>
      </c>
    </row>
    <row r="2433" spans="2:9" x14ac:dyDescent="0.35">
      <c r="B2433" s="16"/>
      <c r="D2433" s="13" t="s">
        <v>82</v>
      </c>
      <c r="I2433" s="18" t="str">
        <f>IFERROR(IF($E2433="","",MATCH(E2433,'Ref table week No.'!$B:$B,-1)),"")</f>
        <v/>
      </c>
    </row>
    <row r="2434" spans="2:9" x14ac:dyDescent="0.35">
      <c r="B2434" s="16"/>
      <c r="D2434" s="13" t="s">
        <v>82</v>
      </c>
      <c r="I2434" s="18" t="str">
        <f>IFERROR(IF($E2434="","",MATCH(E2434,'Ref table week No.'!$B:$B,-1)),"")</f>
        <v/>
      </c>
    </row>
    <row r="2435" spans="2:9" x14ac:dyDescent="0.35">
      <c r="B2435" s="16"/>
      <c r="D2435" s="13" t="s">
        <v>82</v>
      </c>
      <c r="I2435" s="18" t="str">
        <f>IFERROR(IF($E2435="","",MATCH(E2435,'Ref table week No.'!$B:$B,-1)),"")</f>
        <v/>
      </c>
    </row>
    <row r="2436" spans="2:9" x14ac:dyDescent="0.35">
      <c r="B2436" s="16"/>
      <c r="D2436" s="13" t="s">
        <v>82</v>
      </c>
      <c r="I2436" s="18" t="str">
        <f>IFERROR(IF($E2436="","",MATCH(E2436,'Ref table week No.'!$B:$B,-1)),"")</f>
        <v/>
      </c>
    </row>
    <row r="2437" spans="2:9" x14ac:dyDescent="0.35">
      <c r="B2437" s="16"/>
      <c r="D2437" s="13" t="s">
        <v>82</v>
      </c>
      <c r="I2437" s="18" t="str">
        <f>IFERROR(IF($E2437="","",MATCH(E2437,'Ref table week No.'!$B:$B,-1)),"")</f>
        <v/>
      </c>
    </row>
    <row r="2438" spans="2:9" x14ac:dyDescent="0.35">
      <c r="B2438" s="16"/>
      <c r="D2438" s="13" t="s">
        <v>82</v>
      </c>
      <c r="I2438" s="18" t="str">
        <f>IFERROR(IF($E2438="","",MATCH(E2438,'Ref table week No.'!$B:$B,-1)),"")</f>
        <v/>
      </c>
    </row>
    <row r="2439" spans="2:9" x14ac:dyDescent="0.35">
      <c r="B2439" s="16"/>
      <c r="D2439" s="13" t="s">
        <v>82</v>
      </c>
      <c r="I2439" s="18" t="str">
        <f>IFERROR(IF($E2439="","",MATCH(E2439,'Ref table week No.'!$B:$B,-1)),"")</f>
        <v/>
      </c>
    </row>
    <row r="2440" spans="2:9" x14ac:dyDescent="0.35">
      <c r="B2440" s="16"/>
      <c r="D2440" s="13" t="s">
        <v>82</v>
      </c>
      <c r="I2440" s="18" t="str">
        <f>IFERROR(IF($E2440="","",MATCH(E2440,'Ref table week No.'!$B:$B,-1)),"")</f>
        <v/>
      </c>
    </row>
    <row r="2441" spans="2:9" x14ac:dyDescent="0.35">
      <c r="B2441" s="16"/>
      <c r="D2441" s="13" t="s">
        <v>82</v>
      </c>
      <c r="I2441" s="18" t="str">
        <f>IFERROR(IF($E2441="","",MATCH(E2441,'Ref table week No.'!$B:$B,-1)),"")</f>
        <v/>
      </c>
    </row>
    <row r="2442" spans="2:9" x14ac:dyDescent="0.35">
      <c r="B2442" s="16"/>
      <c r="D2442" s="13" t="s">
        <v>82</v>
      </c>
      <c r="I2442" s="18" t="str">
        <f>IFERROR(IF($E2442="","",MATCH(E2442,'Ref table week No.'!$B:$B,-1)),"")</f>
        <v/>
      </c>
    </row>
    <row r="2443" spans="2:9" x14ac:dyDescent="0.35">
      <c r="B2443" s="16"/>
      <c r="D2443" s="13" t="s">
        <v>82</v>
      </c>
      <c r="I2443" s="18" t="str">
        <f>IFERROR(IF($E2443="","",MATCH(E2443,'Ref table week No.'!$B:$B,-1)),"")</f>
        <v/>
      </c>
    </row>
    <row r="2444" spans="2:9" x14ac:dyDescent="0.35">
      <c r="B2444" s="16"/>
      <c r="D2444" s="13" t="s">
        <v>82</v>
      </c>
      <c r="I2444" s="18" t="str">
        <f>IFERROR(IF($E2444="","",MATCH(E2444,'Ref table week No.'!$B:$B,-1)),"")</f>
        <v/>
      </c>
    </row>
    <row r="2445" spans="2:9" x14ac:dyDescent="0.35">
      <c r="B2445" s="16"/>
      <c r="D2445" s="13" t="s">
        <v>82</v>
      </c>
      <c r="I2445" s="18" t="str">
        <f>IFERROR(IF($E2445="","",MATCH(E2445,'Ref table week No.'!$B:$B,-1)),"")</f>
        <v/>
      </c>
    </row>
    <row r="2446" spans="2:9" x14ac:dyDescent="0.35">
      <c r="B2446" s="16"/>
      <c r="D2446" s="13" t="s">
        <v>82</v>
      </c>
      <c r="I2446" s="18" t="str">
        <f>IFERROR(IF($E2446="","",MATCH(E2446,'Ref table week No.'!$B:$B,-1)),"")</f>
        <v/>
      </c>
    </row>
    <row r="2447" spans="2:9" x14ac:dyDescent="0.35">
      <c r="B2447" s="16"/>
      <c r="D2447" s="13" t="s">
        <v>82</v>
      </c>
      <c r="I2447" s="18" t="str">
        <f>IFERROR(IF($E2447="","",MATCH(E2447,'Ref table week No.'!$B:$B,-1)),"")</f>
        <v/>
      </c>
    </row>
    <row r="2448" spans="2:9" x14ac:dyDescent="0.35">
      <c r="B2448" s="16"/>
      <c r="D2448" s="13" t="s">
        <v>82</v>
      </c>
      <c r="I2448" s="18" t="str">
        <f>IFERROR(IF($E2448="","",MATCH(E2448,'Ref table week No.'!$B:$B,-1)),"")</f>
        <v/>
      </c>
    </row>
    <row r="2449" spans="2:9" x14ac:dyDescent="0.35">
      <c r="B2449" s="16"/>
      <c r="D2449" s="13" t="s">
        <v>82</v>
      </c>
      <c r="I2449" s="18" t="str">
        <f>IFERROR(IF($E2449="","",MATCH(E2449,'Ref table week No.'!$B:$B,-1)),"")</f>
        <v/>
      </c>
    </row>
    <row r="2450" spans="2:9" x14ac:dyDescent="0.35">
      <c r="B2450" s="16"/>
      <c r="D2450" s="13" t="s">
        <v>82</v>
      </c>
      <c r="I2450" s="18" t="str">
        <f>IFERROR(IF($E2450="","",MATCH(E2450,'Ref table week No.'!$B:$B,-1)),"")</f>
        <v/>
      </c>
    </row>
    <row r="2451" spans="2:9" x14ac:dyDescent="0.35">
      <c r="B2451" s="16"/>
      <c r="D2451" s="13" t="s">
        <v>82</v>
      </c>
      <c r="I2451" s="18" t="str">
        <f>IFERROR(IF($E2451="","",MATCH(E2451,'Ref table week No.'!$B:$B,-1)),"")</f>
        <v/>
      </c>
    </row>
    <row r="2452" spans="2:9" x14ac:dyDescent="0.35">
      <c r="B2452" s="16"/>
      <c r="D2452" s="13" t="s">
        <v>82</v>
      </c>
      <c r="I2452" s="18" t="str">
        <f>IFERROR(IF($E2452="","",MATCH(E2452,'Ref table week No.'!$B:$B,-1)),"")</f>
        <v/>
      </c>
    </row>
    <row r="2453" spans="2:9" x14ac:dyDescent="0.35">
      <c r="B2453" s="16"/>
      <c r="D2453" s="13" t="s">
        <v>82</v>
      </c>
      <c r="I2453" s="18" t="str">
        <f>IFERROR(IF($E2453="","",MATCH(E2453,'Ref table week No.'!$B:$B,-1)),"")</f>
        <v/>
      </c>
    </row>
    <row r="2454" spans="2:9" x14ac:dyDescent="0.35">
      <c r="B2454" s="16"/>
      <c r="D2454" s="13" t="s">
        <v>82</v>
      </c>
      <c r="I2454" s="18" t="str">
        <f>IFERROR(IF($E2454="","",MATCH(E2454,'Ref table week No.'!$B:$B,-1)),"")</f>
        <v/>
      </c>
    </row>
    <row r="2455" spans="2:9" x14ac:dyDescent="0.35">
      <c r="B2455" s="16"/>
      <c r="D2455" s="13" t="s">
        <v>82</v>
      </c>
      <c r="I2455" s="18" t="str">
        <f>IFERROR(IF($E2455="","",MATCH(E2455,'Ref table week No.'!$B:$B,-1)),"")</f>
        <v/>
      </c>
    </row>
    <row r="2456" spans="2:9" x14ac:dyDescent="0.35">
      <c r="B2456" s="16"/>
      <c r="D2456" s="13" t="s">
        <v>82</v>
      </c>
      <c r="I2456" s="18" t="str">
        <f>IFERROR(IF($E2456="","",MATCH(E2456,'Ref table week No.'!$B:$B,-1)),"")</f>
        <v/>
      </c>
    </row>
    <row r="2457" spans="2:9" x14ac:dyDescent="0.35">
      <c r="B2457" s="16"/>
      <c r="D2457" s="13" t="s">
        <v>82</v>
      </c>
      <c r="I2457" s="18" t="str">
        <f>IFERROR(IF($E2457="","",MATCH(E2457,'Ref table week No.'!$B:$B,-1)),"")</f>
        <v/>
      </c>
    </row>
    <row r="2458" spans="2:9" x14ac:dyDescent="0.35">
      <c r="B2458" s="16"/>
      <c r="D2458" s="13" t="s">
        <v>82</v>
      </c>
      <c r="I2458" s="18" t="str">
        <f>IFERROR(IF($E2458="","",MATCH(E2458,'Ref table week No.'!$B:$B,-1)),"")</f>
        <v/>
      </c>
    </row>
    <row r="2459" spans="2:9" x14ac:dyDescent="0.35">
      <c r="B2459" s="16"/>
      <c r="D2459" s="13" t="s">
        <v>82</v>
      </c>
      <c r="I2459" s="18" t="str">
        <f>IFERROR(IF($E2459="","",MATCH(E2459,'Ref table week No.'!$B:$B,-1)),"")</f>
        <v/>
      </c>
    </row>
    <row r="2460" spans="2:9" x14ac:dyDescent="0.35">
      <c r="B2460" s="16"/>
      <c r="D2460" s="13" t="s">
        <v>82</v>
      </c>
      <c r="I2460" s="18" t="str">
        <f>IFERROR(IF($E2460="","",MATCH(E2460,'Ref table week No.'!$B:$B,-1)),"")</f>
        <v/>
      </c>
    </row>
    <row r="2461" spans="2:9" x14ac:dyDescent="0.35">
      <c r="B2461" s="16"/>
      <c r="D2461" s="13" t="s">
        <v>82</v>
      </c>
      <c r="I2461" s="18" t="str">
        <f>IFERROR(IF($E2461="","",MATCH(E2461,'Ref table week No.'!$B:$B,-1)),"")</f>
        <v/>
      </c>
    </row>
    <row r="2462" spans="2:9" x14ac:dyDescent="0.35">
      <c r="B2462" s="16"/>
      <c r="D2462" s="13" t="s">
        <v>82</v>
      </c>
      <c r="I2462" s="18" t="str">
        <f>IFERROR(IF($E2462="","",MATCH(E2462,'Ref table week No.'!$B:$B,-1)),"")</f>
        <v/>
      </c>
    </row>
    <row r="2463" spans="2:9" x14ac:dyDescent="0.35">
      <c r="B2463" s="16"/>
      <c r="D2463" s="13" t="s">
        <v>82</v>
      </c>
      <c r="I2463" s="18" t="str">
        <f>IFERROR(IF($E2463="","",MATCH(E2463,'Ref table week No.'!$B:$B,-1)),"")</f>
        <v/>
      </c>
    </row>
    <row r="2464" spans="2:9" x14ac:dyDescent="0.35">
      <c r="B2464" s="16"/>
      <c r="D2464" s="13" t="s">
        <v>82</v>
      </c>
      <c r="I2464" s="18" t="str">
        <f>IFERROR(IF($E2464="","",MATCH(E2464,'Ref table week No.'!$B:$B,-1)),"")</f>
        <v/>
      </c>
    </row>
    <row r="2465" spans="2:9" x14ac:dyDescent="0.35">
      <c r="B2465" s="16"/>
      <c r="D2465" s="13" t="s">
        <v>82</v>
      </c>
      <c r="I2465" s="18" t="str">
        <f>IFERROR(IF($E2465="","",MATCH(E2465,'Ref table week No.'!$B:$B,-1)),"")</f>
        <v/>
      </c>
    </row>
    <row r="2466" spans="2:9" x14ac:dyDescent="0.35">
      <c r="B2466" s="16"/>
      <c r="D2466" s="13" t="s">
        <v>82</v>
      </c>
      <c r="I2466" s="18" t="str">
        <f>IFERROR(IF($E2466="","",MATCH(E2466,'Ref table week No.'!$B:$B,-1)),"")</f>
        <v/>
      </c>
    </row>
    <row r="2467" spans="2:9" x14ac:dyDescent="0.35">
      <c r="B2467" s="16"/>
      <c r="D2467" s="13" t="s">
        <v>82</v>
      </c>
      <c r="I2467" s="18" t="str">
        <f>IFERROR(IF($E2467="","",MATCH(E2467,'Ref table week No.'!$B:$B,-1)),"")</f>
        <v/>
      </c>
    </row>
    <row r="2468" spans="2:9" x14ac:dyDescent="0.35">
      <c r="B2468" s="16"/>
      <c r="D2468" s="13" t="s">
        <v>82</v>
      </c>
      <c r="I2468" s="18" t="str">
        <f>IFERROR(IF($E2468="","",MATCH(E2468,'Ref table week No.'!$B:$B,-1)),"")</f>
        <v/>
      </c>
    </row>
    <row r="2469" spans="2:9" x14ac:dyDescent="0.35">
      <c r="B2469" s="16"/>
      <c r="D2469" s="13" t="s">
        <v>82</v>
      </c>
      <c r="I2469" s="18" t="str">
        <f>IFERROR(IF($E2469="","",MATCH(E2469,'Ref table week No.'!$B:$B,-1)),"")</f>
        <v/>
      </c>
    </row>
    <row r="2470" spans="2:9" x14ac:dyDescent="0.35">
      <c r="B2470" s="16"/>
      <c r="D2470" s="13" t="s">
        <v>82</v>
      </c>
      <c r="I2470" s="18" t="str">
        <f>IFERROR(IF($E2470="","",MATCH(E2470,'Ref table week No.'!$B:$B,-1)),"")</f>
        <v/>
      </c>
    </row>
    <row r="2471" spans="2:9" x14ac:dyDescent="0.35">
      <c r="B2471" s="16"/>
      <c r="D2471" s="13" t="s">
        <v>82</v>
      </c>
      <c r="I2471" s="18" t="str">
        <f>IFERROR(IF($E2471="","",MATCH(E2471,'Ref table week No.'!$B:$B,-1)),"")</f>
        <v/>
      </c>
    </row>
    <row r="2472" spans="2:9" x14ac:dyDescent="0.35">
      <c r="B2472" s="16"/>
      <c r="D2472" s="13" t="s">
        <v>82</v>
      </c>
      <c r="I2472" s="18" t="str">
        <f>IFERROR(IF($E2472="","",MATCH(E2472,'Ref table week No.'!$B:$B,-1)),"")</f>
        <v/>
      </c>
    </row>
    <row r="2473" spans="2:9" x14ac:dyDescent="0.35">
      <c r="B2473" s="16"/>
      <c r="D2473" s="13" t="s">
        <v>82</v>
      </c>
      <c r="I2473" s="18" t="str">
        <f>IFERROR(IF($E2473="","",MATCH(E2473,'Ref table week No.'!$B:$B,-1)),"")</f>
        <v/>
      </c>
    </row>
    <row r="2474" spans="2:9" x14ac:dyDescent="0.35">
      <c r="B2474" s="16"/>
      <c r="D2474" s="13" t="s">
        <v>82</v>
      </c>
      <c r="I2474" s="18" t="str">
        <f>IFERROR(IF($E2474="","",MATCH(E2474,'Ref table week No.'!$B:$B,-1)),"")</f>
        <v/>
      </c>
    </row>
    <row r="2475" spans="2:9" x14ac:dyDescent="0.35">
      <c r="B2475" s="16"/>
      <c r="D2475" s="13" t="s">
        <v>82</v>
      </c>
      <c r="I2475" s="18" t="str">
        <f>IFERROR(IF($E2475="","",MATCH(E2475,'Ref table week No.'!$B:$B,-1)),"")</f>
        <v/>
      </c>
    </row>
    <row r="2476" spans="2:9" x14ac:dyDescent="0.35">
      <c r="B2476" s="16"/>
      <c r="D2476" s="13" t="s">
        <v>82</v>
      </c>
      <c r="I2476" s="18" t="str">
        <f>IFERROR(IF($E2476="","",MATCH(E2476,'Ref table week No.'!$B:$B,-1)),"")</f>
        <v/>
      </c>
    </row>
    <row r="2477" spans="2:9" x14ac:dyDescent="0.35">
      <c r="B2477" s="16"/>
      <c r="D2477" s="13" t="s">
        <v>82</v>
      </c>
      <c r="I2477" s="18" t="str">
        <f>IFERROR(IF($E2477="","",MATCH(E2477,'Ref table week No.'!$B:$B,-1)),"")</f>
        <v/>
      </c>
    </row>
    <row r="2478" spans="2:9" x14ac:dyDescent="0.35">
      <c r="B2478" s="16"/>
      <c r="D2478" s="13" t="s">
        <v>82</v>
      </c>
      <c r="I2478" s="18" t="str">
        <f>IFERROR(IF($E2478="","",MATCH(E2478,'Ref table week No.'!$B:$B,-1)),"")</f>
        <v/>
      </c>
    </row>
    <row r="2479" spans="2:9" x14ac:dyDescent="0.35">
      <c r="B2479" s="16"/>
      <c r="D2479" s="13" t="s">
        <v>82</v>
      </c>
      <c r="I2479" s="18" t="str">
        <f>IFERROR(IF($E2479="","",MATCH(E2479,'Ref table week No.'!$B:$B,-1)),"")</f>
        <v/>
      </c>
    </row>
    <row r="2480" spans="2:9" x14ac:dyDescent="0.35">
      <c r="B2480" s="16"/>
      <c r="D2480" s="13" t="s">
        <v>82</v>
      </c>
      <c r="I2480" s="18" t="str">
        <f>IFERROR(IF($E2480="","",MATCH(E2480,'Ref table week No.'!$B:$B,-1)),"")</f>
        <v/>
      </c>
    </row>
    <row r="2481" spans="2:9" x14ac:dyDescent="0.35">
      <c r="B2481" s="16"/>
      <c r="D2481" s="13" t="s">
        <v>82</v>
      </c>
      <c r="I2481" s="18" t="str">
        <f>IFERROR(IF($E2481="","",MATCH(E2481,'Ref table week No.'!$B:$B,-1)),"")</f>
        <v/>
      </c>
    </row>
    <row r="2482" spans="2:9" x14ac:dyDescent="0.35">
      <c r="B2482" s="16"/>
      <c r="D2482" s="13" t="s">
        <v>82</v>
      </c>
      <c r="I2482" s="18" t="str">
        <f>IFERROR(IF($E2482="","",MATCH(E2482,'Ref table week No.'!$B:$B,-1)),"")</f>
        <v/>
      </c>
    </row>
    <row r="2483" spans="2:9" x14ac:dyDescent="0.35">
      <c r="B2483" s="16"/>
      <c r="D2483" s="13" t="s">
        <v>82</v>
      </c>
      <c r="I2483" s="18" t="str">
        <f>IFERROR(IF($E2483="","",MATCH(E2483,'Ref table week No.'!$B:$B,-1)),"")</f>
        <v/>
      </c>
    </row>
    <row r="2484" spans="2:9" x14ac:dyDescent="0.35">
      <c r="B2484" s="16"/>
      <c r="D2484" s="13" t="s">
        <v>82</v>
      </c>
      <c r="I2484" s="18" t="str">
        <f>IFERROR(IF($E2484="","",MATCH(E2484,'Ref table week No.'!$B:$B,-1)),"")</f>
        <v/>
      </c>
    </row>
    <row r="2485" spans="2:9" x14ac:dyDescent="0.35">
      <c r="B2485" s="16"/>
      <c r="D2485" s="13" t="s">
        <v>82</v>
      </c>
      <c r="I2485" s="18" t="str">
        <f>IFERROR(IF($E2485="","",MATCH(E2485,'Ref table week No.'!$B:$B,-1)),"")</f>
        <v/>
      </c>
    </row>
    <row r="2486" spans="2:9" x14ac:dyDescent="0.35">
      <c r="B2486" s="16"/>
      <c r="D2486" s="13" t="s">
        <v>82</v>
      </c>
      <c r="I2486" s="18" t="str">
        <f>IFERROR(IF($E2486="","",MATCH(E2486,'Ref table week No.'!$B:$B,-1)),"")</f>
        <v/>
      </c>
    </row>
    <row r="2487" spans="2:9" x14ac:dyDescent="0.35">
      <c r="B2487" s="16"/>
      <c r="D2487" s="13" t="s">
        <v>82</v>
      </c>
      <c r="I2487" s="18" t="str">
        <f>IFERROR(IF($E2487="","",MATCH(E2487,'Ref table week No.'!$B:$B,-1)),"")</f>
        <v/>
      </c>
    </row>
    <row r="2488" spans="2:9" x14ac:dyDescent="0.35">
      <c r="B2488" s="16"/>
      <c r="D2488" s="13" t="s">
        <v>82</v>
      </c>
      <c r="I2488" s="18" t="str">
        <f>IFERROR(IF($E2488="","",MATCH(E2488,'Ref table week No.'!$B:$B,-1)),"")</f>
        <v/>
      </c>
    </row>
    <row r="2489" spans="2:9" x14ac:dyDescent="0.35">
      <c r="B2489" s="16"/>
      <c r="D2489" s="13" t="s">
        <v>82</v>
      </c>
      <c r="I2489" s="18" t="str">
        <f>IFERROR(IF($E2489="","",MATCH(E2489,'Ref table week No.'!$B:$B,-1)),"")</f>
        <v/>
      </c>
    </row>
    <row r="2490" spans="2:9" x14ac:dyDescent="0.35">
      <c r="B2490" s="16"/>
      <c r="D2490" s="13" t="s">
        <v>82</v>
      </c>
      <c r="I2490" s="18" t="str">
        <f>IFERROR(IF($E2490="","",MATCH(E2490,'Ref table week No.'!$B:$B,-1)),"")</f>
        <v/>
      </c>
    </row>
    <row r="2491" spans="2:9" x14ac:dyDescent="0.35">
      <c r="B2491" s="16"/>
      <c r="D2491" s="13" t="s">
        <v>82</v>
      </c>
      <c r="I2491" s="18" t="str">
        <f>IFERROR(IF($E2491="","",MATCH(E2491,'Ref table week No.'!$B:$B,-1)),"")</f>
        <v/>
      </c>
    </row>
    <row r="2492" spans="2:9" x14ac:dyDescent="0.35">
      <c r="B2492" s="16"/>
      <c r="D2492" s="13" t="s">
        <v>82</v>
      </c>
      <c r="I2492" s="18" t="str">
        <f>IFERROR(IF($E2492="","",MATCH(E2492,'Ref table week No.'!$B:$B,-1)),"")</f>
        <v/>
      </c>
    </row>
    <row r="2493" spans="2:9" x14ac:dyDescent="0.35">
      <c r="B2493" s="16"/>
      <c r="D2493" s="13" t="s">
        <v>82</v>
      </c>
      <c r="I2493" s="18" t="str">
        <f>IFERROR(IF($E2493="","",MATCH(E2493,'Ref table week No.'!$B:$B,-1)),"")</f>
        <v/>
      </c>
    </row>
    <row r="2494" spans="2:9" x14ac:dyDescent="0.35">
      <c r="B2494" s="16"/>
      <c r="D2494" s="13" t="s">
        <v>82</v>
      </c>
      <c r="I2494" s="18" t="str">
        <f>IFERROR(IF($E2494="","",MATCH(E2494,'Ref table week No.'!$B:$B,-1)),"")</f>
        <v/>
      </c>
    </row>
    <row r="2495" spans="2:9" x14ac:dyDescent="0.35">
      <c r="B2495" s="16"/>
      <c r="D2495" s="13" t="s">
        <v>82</v>
      </c>
      <c r="I2495" s="18" t="str">
        <f>IFERROR(IF($E2495="","",MATCH(E2495,'Ref table week No.'!$B:$B,-1)),"")</f>
        <v/>
      </c>
    </row>
    <row r="2496" spans="2:9" x14ac:dyDescent="0.35">
      <c r="B2496" s="16"/>
      <c r="D2496" s="13" t="s">
        <v>82</v>
      </c>
      <c r="I2496" s="18" t="str">
        <f>IFERROR(IF($E2496="","",MATCH(E2496,'Ref table week No.'!$B:$B,-1)),"")</f>
        <v/>
      </c>
    </row>
    <row r="2497" spans="2:9" x14ac:dyDescent="0.35">
      <c r="B2497" s="16"/>
      <c r="D2497" s="13" t="s">
        <v>82</v>
      </c>
      <c r="I2497" s="18" t="str">
        <f>IFERROR(IF($E2497="","",MATCH(E2497,'Ref table week No.'!$B:$B,-1)),"")</f>
        <v/>
      </c>
    </row>
    <row r="2498" spans="2:9" x14ac:dyDescent="0.35">
      <c r="B2498" s="16"/>
      <c r="D2498" s="13" t="s">
        <v>82</v>
      </c>
      <c r="I2498" s="18" t="str">
        <f>IFERROR(IF($E2498="","",MATCH(E2498,'Ref table week No.'!$B:$B,-1)),"")</f>
        <v/>
      </c>
    </row>
    <row r="2499" spans="2:9" x14ac:dyDescent="0.35">
      <c r="B2499" s="16"/>
      <c r="D2499" s="13" t="s">
        <v>82</v>
      </c>
      <c r="I2499" s="18" t="str">
        <f>IFERROR(IF($E2499="","",MATCH(E2499,'Ref table week No.'!$B:$B,-1)),"")</f>
        <v/>
      </c>
    </row>
    <row r="2500" spans="2:9" x14ac:dyDescent="0.35">
      <c r="B2500" s="16"/>
      <c r="D2500" s="13" t="s">
        <v>82</v>
      </c>
      <c r="I2500" s="18" t="str">
        <f>IFERROR(IF($E2500="","",MATCH(E2500,'Ref table week No.'!$B:$B,-1)),"")</f>
        <v/>
      </c>
    </row>
    <row r="2501" spans="2:9" x14ac:dyDescent="0.35">
      <c r="B2501" s="16"/>
      <c r="D2501" s="13" t="s">
        <v>82</v>
      </c>
      <c r="I2501" s="18" t="str">
        <f>IFERROR(IF($E2501="","",MATCH(E2501,'Ref table week No.'!$B:$B,-1)),"")</f>
        <v/>
      </c>
    </row>
    <row r="2502" spans="2:9" x14ac:dyDescent="0.35">
      <c r="B2502" s="16"/>
      <c r="D2502" s="13" t="s">
        <v>82</v>
      </c>
      <c r="I2502" s="18" t="str">
        <f>IFERROR(IF($E2502="","",MATCH(E2502,'Ref table week No.'!$B:$B,-1)),"")</f>
        <v/>
      </c>
    </row>
    <row r="2503" spans="2:9" x14ac:dyDescent="0.35">
      <c r="B2503" s="16"/>
      <c r="D2503" s="13" t="s">
        <v>82</v>
      </c>
      <c r="I2503" s="18" t="str">
        <f>IFERROR(IF($E2503="","",MATCH(E2503,'Ref table week No.'!$B:$B,-1)),"")</f>
        <v/>
      </c>
    </row>
    <row r="2504" spans="2:9" x14ac:dyDescent="0.35">
      <c r="B2504" s="16"/>
      <c r="D2504" s="13" t="s">
        <v>82</v>
      </c>
      <c r="I2504" s="18" t="str">
        <f>IFERROR(IF($E2504="","",MATCH(E2504,'Ref table week No.'!$B:$B,-1)),"")</f>
        <v/>
      </c>
    </row>
    <row r="2505" spans="2:9" x14ac:dyDescent="0.35">
      <c r="B2505" s="16"/>
      <c r="D2505" s="13" t="s">
        <v>82</v>
      </c>
      <c r="I2505" s="18" t="str">
        <f>IFERROR(IF($E2505="","",MATCH(E2505,'Ref table week No.'!$B:$B,-1)),"")</f>
        <v/>
      </c>
    </row>
    <row r="2506" spans="2:9" x14ac:dyDescent="0.35">
      <c r="B2506" s="16"/>
      <c r="D2506" s="13" t="s">
        <v>82</v>
      </c>
      <c r="I2506" s="18" t="str">
        <f>IFERROR(IF($E2506="","",MATCH(E2506,'Ref table week No.'!$B:$B,-1)),"")</f>
        <v/>
      </c>
    </row>
    <row r="2507" spans="2:9" x14ac:dyDescent="0.35">
      <c r="B2507" s="16"/>
      <c r="D2507" s="13" t="s">
        <v>82</v>
      </c>
      <c r="I2507" s="18" t="str">
        <f>IFERROR(IF($E2507="","",MATCH(E2507,'Ref table week No.'!$B:$B,-1)),"")</f>
        <v/>
      </c>
    </row>
    <row r="2508" spans="2:9" x14ac:dyDescent="0.35">
      <c r="B2508" s="16"/>
      <c r="D2508" s="13" t="s">
        <v>82</v>
      </c>
      <c r="I2508" s="18" t="str">
        <f>IFERROR(IF($E2508="","",MATCH(E2508,'Ref table week No.'!$B:$B,-1)),"")</f>
        <v/>
      </c>
    </row>
    <row r="2509" spans="2:9" x14ac:dyDescent="0.35">
      <c r="B2509" s="16"/>
      <c r="D2509" s="13" t="s">
        <v>82</v>
      </c>
      <c r="I2509" s="18" t="str">
        <f>IFERROR(IF($E2509="","",MATCH(E2509,'Ref table week No.'!$B:$B,-1)),"")</f>
        <v/>
      </c>
    </row>
    <row r="2510" spans="2:9" x14ac:dyDescent="0.35">
      <c r="B2510" s="16"/>
      <c r="D2510" s="13" t="s">
        <v>82</v>
      </c>
      <c r="I2510" s="18" t="str">
        <f>IFERROR(IF($E2510="","",MATCH(E2510,'Ref table week No.'!$B:$B,-1)),"")</f>
        <v/>
      </c>
    </row>
    <row r="2511" spans="2:9" x14ac:dyDescent="0.35">
      <c r="B2511" s="16"/>
      <c r="D2511" s="13" t="s">
        <v>82</v>
      </c>
      <c r="I2511" s="18" t="str">
        <f>IFERROR(IF($E2511="","",MATCH(E2511,'Ref table week No.'!$B:$B,-1)),"")</f>
        <v/>
      </c>
    </row>
    <row r="2512" spans="2:9" x14ac:dyDescent="0.35">
      <c r="B2512" s="16"/>
      <c r="D2512" s="13" t="s">
        <v>82</v>
      </c>
      <c r="I2512" s="18" t="str">
        <f>IFERROR(IF($E2512="","",MATCH(E2512,'Ref table week No.'!$B:$B,-1)),"")</f>
        <v/>
      </c>
    </row>
    <row r="2513" spans="2:9" x14ac:dyDescent="0.35">
      <c r="B2513" s="16"/>
      <c r="D2513" s="13" t="s">
        <v>82</v>
      </c>
      <c r="I2513" s="18" t="str">
        <f>IFERROR(IF($E2513="","",MATCH(E2513,'Ref table week No.'!$B:$B,-1)),"")</f>
        <v/>
      </c>
    </row>
    <row r="2514" spans="2:9" x14ac:dyDescent="0.35">
      <c r="B2514" s="16"/>
      <c r="D2514" s="13" t="s">
        <v>82</v>
      </c>
      <c r="I2514" s="18" t="str">
        <f>IFERROR(IF($E2514="","",MATCH(E2514,'Ref table week No.'!$B:$B,-1)),"")</f>
        <v/>
      </c>
    </row>
    <row r="2515" spans="2:9" x14ac:dyDescent="0.35">
      <c r="B2515" s="16"/>
      <c r="D2515" s="13" t="s">
        <v>82</v>
      </c>
      <c r="I2515" s="18" t="str">
        <f>IFERROR(IF($E2515="","",MATCH(E2515,'Ref table week No.'!$B:$B,-1)),"")</f>
        <v/>
      </c>
    </row>
    <row r="2516" spans="2:9" x14ac:dyDescent="0.35">
      <c r="B2516" s="16"/>
      <c r="D2516" s="13" t="s">
        <v>82</v>
      </c>
      <c r="I2516" s="18" t="str">
        <f>IFERROR(IF($E2516="","",MATCH(E2516,'Ref table week No.'!$B:$B,-1)),"")</f>
        <v/>
      </c>
    </row>
    <row r="2517" spans="2:9" x14ac:dyDescent="0.35">
      <c r="B2517" s="16"/>
      <c r="D2517" s="13" t="s">
        <v>82</v>
      </c>
      <c r="I2517" s="18" t="str">
        <f>IFERROR(IF($E2517="","",MATCH(E2517,'Ref table week No.'!$B:$B,-1)),"")</f>
        <v/>
      </c>
    </row>
    <row r="2518" spans="2:9" x14ac:dyDescent="0.35">
      <c r="B2518" s="16"/>
      <c r="D2518" s="13" t="s">
        <v>82</v>
      </c>
      <c r="I2518" s="18" t="str">
        <f>IFERROR(IF($E2518="","",MATCH(E2518,'Ref table week No.'!$B:$B,-1)),"")</f>
        <v/>
      </c>
    </row>
    <row r="2519" spans="2:9" x14ac:dyDescent="0.35">
      <c r="B2519" s="16"/>
      <c r="D2519" s="13" t="s">
        <v>82</v>
      </c>
      <c r="I2519" s="18" t="str">
        <f>IFERROR(IF($E2519="","",MATCH(E2519,'Ref table week No.'!$B:$B,-1)),"")</f>
        <v/>
      </c>
    </row>
    <row r="2520" spans="2:9" x14ac:dyDescent="0.35">
      <c r="B2520" s="16"/>
      <c r="D2520" s="13" t="s">
        <v>82</v>
      </c>
      <c r="I2520" s="18" t="str">
        <f>IFERROR(IF($E2520="","",MATCH(E2520,'Ref table week No.'!$B:$B,-1)),"")</f>
        <v/>
      </c>
    </row>
    <row r="2521" spans="2:9" x14ac:dyDescent="0.35">
      <c r="B2521" s="16"/>
      <c r="D2521" s="13" t="s">
        <v>82</v>
      </c>
      <c r="I2521" s="18" t="str">
        <f>IFERROR(IF($E2521="","",MATCH(E2521,'Ref table week No.'!$B:$B,-1)),"")</f>
        <v/>
      </c>
    </row>
    <row r="2522" spans="2:9" x14ac:dyDescent="0.35">
      <c r="B2522" s="16"/>
      <c r="D2522" s="13" t="s">
        <v>82</v>
      </c>
      <c r="I2522" s="18" t="str">
        <f>IFERROR(IF($E2522="","",MATCH(E2522,'Ref table week No.'!$B:$B,-1)),"")</f>
        <v/>
      </c>
    </row>
    <row r="2523" spans="2:9" x14ac:dyDescent="0.35">
      <c r="B2523" s="16"/>
      <c r="D2523" s="13" t="s">
        <v>82</v>
      </c>
      <c r="I2523" s="18" t="str">
        <f>IFERROR(IF($E2523="","",MATCH(E2523,'Ref table week No.'!$B:$B,-1)),"")</f>
        <v/>
      </c>
    </row>
    <row r="2524" spans="2:9" x14ac:dyDescent="0.35">
      <c r="B2524" s="16"/>
      <c r="D2524" s="13" t="s">
        <v>82</v>
      </c>
      <c r="I2524" s="18" t="str">
        <f>IFERROR(IF($E2524="","",MATCH(E2524,'Ref table week No.'!$B:$B,-1)),"")</f>
        <v/>
      </c>
    </row>
    <row r="2525" spans="2:9" x14ac:dyDescent="0.35">
      <c r="B2525" s="16"/>
      <c r="D2525" s="13" t="s">
        <v>82</v>
      </c>
      <c r="I2525" s="18" t="str">
        <f>IFERROR(IF($E2525="","",MATCH(E2525,'Ref table week No.'!$B:$B,-1)),"")</f>
        <v/>
      </c>
    </row>
    <row r="2526" spans="2:9" x14ac:dyDescent="0.35">
      <c r="B2526" s="16"/>
      <c r="D2526" s="13" t="s">
        <v>82</v>
      </c>
      <c r="I2526" s="18" t="str">
        <f>IFERROR(IF($E2526="","",MATCH(E2526,'Ref table week No.'!$B:$B,-1)),"")</f>
        <v/>
      </c>
    </row>
    <row r="2527" spans="2:9" x14ac:dyDescent="0.35">
      <c r="B2527" s="16"/>
      <c r="D2527" s="13" t="s">
        <v>82</v>
      </c>
      <c r="I2527" s="18" t="str">
        <f>IFERROR(IF($E2527="","",MATCH(E2527,'Ref table week No.'!$B:$B,-1)),"")</f>
        <v/>
      </c>
    </row>
    <row r="2528" spans="2:9" x14ac:dyDescent="0.35">
      <c r="B2528" s="16"/>
      <c r="D2528" s="13" t="s">
        <v>82</v>
      </c>
      <c r="I2528" s="18" t="str">
        <f>IFERROR(IF($E2528="","",MATCH(E2528,'Ref table week No.'!$B:$B,-1)),"")</f>
        <v/>
      </c>
    </row>
    <row r="2529" spans="2:9" x14ac:dyDescent="0.35">
      <c r="B2529" s="16"/>
      <c r="D2529" s="13" t="s">
        <v>82</v>
      </c>
      <c r="I2529" s="18" t="str">
        <f>IFERROR(IF($E2529="","",MATCH(E2529,'Ref table week No.'!$B:$B,-1)),"")</f>
        <v/>
      </c>
    </row>
    <row r="2530" spans="2:9" x14ac:dyDescent="0.35">
      <c r="B2530" s="16"/>
      <c r="D2530" s="13" t="s">
        <v>82</v>
      </c>
      <c r="I2530" s="18" t="str">
        <f>IFERROR(IF($E2530="","",MATCH(E2530,'Ref table week No.'!$B:$B,-1)),"")</f>
        <v/>
      </c>
    </row>
    <row r="2531" spans="2:9" x14ac:dyDescent="0.35">
      <c r="B2531" s="16"/>
      <c r="D2531" s="13" t="s">
        <v>82</v>
      </c>
      <c r="I2531" s="18" t="str">
        <f>IFERROR(IF($E2531="","",MATCH(E2531,'Ref table week No.'!$B:$B,-1)),"")</f>
        <v/>
      </c>
    </row>
    <row r="2532" spans="2:9" x14ac:dyDescent="0.35">
      <c r="B2532" s="16"/>
      <c r="D2532" s="13" t="s">
        <v>82</v>
      </c>
      <c r="I2532" s="18" t="str">
        <f>IFERROR(IF($E2532="","",MATCH(E2532,'Ref table week No.'!$B:$B,-1)),"")</f>
        <v/>
      </c>
    </row>
    <row r="2533" spans="2:9" x14ac:dyDescent="0.35">
      <c r="B2533" s="16"/>
      <c r="D2533" s="13" t="s">
        <v>82</v>
      </c>
      <c r="I2533" s="18" t="str">
        <f>IFERROR(IF($E2533="","",MATCH(E2533,'Ref table week No.'!$B:$B,-1)),"")</f>
        <v/>
      </c>
    </row>
    <row r="2534" spans="2:9" x14ac:dyDescent="0.35">
      <c r="B2534" s="16"/>
      <c r="D2534" s="13" t="s">
        <v>82</v>
      </c>
      <c r="I2534" s="18" t="str">
        <f>IFERROR(IF($E2534="","",MATCH(E2534,'Ref table week No.'!$B:$B,-1)),"")</f>
        <v/>
      </c>
    </row>
    <row r="2535" spans="2:9" x14ac:dyDescent="0.35">
      <c r="B2535" s="16"/>
      <c r="D2535" s="13" t="s">
        <v>82</v>
      </c>
      <c r="I2535" s="18" t="str">
        <f>IFERROR(IF($E2535="","",MATCH(E2535,'Ref table week No.'!$B:$B,-1)),"")</f>
        <v/>
      </c>
    </row>
    <row r="2536" spans="2:9" x14ac:dyDescent="0.35">
      <c r="B2536" s="16"/>
      <c r="D2536" s="13" t="s">
        <v>82</v>
      </c>
      <c r="I2536" s="18" t="str">
        <f>IFERROR(IF($E2536="","",MATCH(E2536,'Ref table week No.'!$B:$B,-1)),"")</f>
        <v/>
      </c>
    </row>
    <row r="2537" spans="2:9" x14ac:dyDescent="0.35">
      <c r="B2537" s="16"/>
      <c r="D2537" s="13" t="s">
        <v>82</v>
      </c>
      <c r="I2537" s="18" t="str">
        <f>IFERROR(IF($E2537="","",MATCH(E2537,'Ref table week No.'!$B:$B,-1)),"")</f>
        <v/>
      </c>
    </row>
    <row r="2538" spans="2:9" x14ac:dyDescent="0.35">
      <c r="B2538" s="16"/>
      <c r="D2538" s="13" t="s">
        <v>82</v>
      </c>
      <c r="I2538" s="18" t="str">
        <f>IFERROR(IF($E2538="","",MATCH(E2538,'Ref table week No.'!$B:$B,-1)),"")</f>
        <v/>
      </c>
    </row>
    <row r="2539" spans="2:9" x14ac:dyDescent="0.35">
      <c r="B2539" s="16"/>
      <c r="D2539" s="13" t="s">
        <v>82</v>
      </c>
      <c r="I2539" s="18" t="str">
        <f>IFERROR(IF($E2539="","",MATCH(E2539,'Ref table week No.'!$B:$B,-1)),"")</f>
        <v/>
      </c>
    </row>
    <row r="2540" spans="2:9" x14ac:dyDescent="0.35">
      <c r="B2540" s="16"/>
      <c r="D2540" s="13" t="s">
        <v>82</v>
      </c>
      <c r="I2540" s="18" t="str">
        <f>IFERROR(IF($E2540="","",MATCH(E2540,'Ref table week No.'!$B:$B,-1)),"")</f>
        <v/>
      </c>
    </row>
    <row r="2541" spans="2:9" x14ac:dyDescent="0.35">
      <c r="B2541" s="16"/>
      <c r="D2541" s="13" t="s">
        <v>82</v>
      </c>
      <c r="I2541" s="18" t="str">
        <f>IFERROR(IF($E2541="","",MATCH(E2541,'Ref table week No.'!$B:$B,-1)),"")</f>
        <v/>
      </c>
    </row>
    <row r="2542" spans="2:9" x14ac:dyDescent="0.35">
      <c r="B2542" s="16"/>
      <c r="D2542" s="13" t="s">
        <v>82</v>
      </c>
      <c r="I2542" s="18" t="str">
        <f>IFERROR(IF($E2542="","",MATCH(E2542,'Ref table week No.'!$B:$B,-1)),"")</f>
        <v/>
      </c>
    </row>
    <row r="2543" spans="2:9" x14ac:dyDescent="0.35">
      <c r="B2543" s="16"/>
      <c r="D2543" s="13" t="s">
        <v>82</v>
      </c>
      <c r="I2543" s="18" t="str">
        <f>IFERROR(IF($E2543="","",MATCH(E2543,'Ref table week No.'!$B:$B,-1)),"")</f>
        <v/>
      </c>
    </row>
    <row r="2544" spans="2:9" x14ac:dyDescent="0.35">
      <c r="B2544" s="16"/>
      <c r="D2544" s="13" t="s">
        <v>82</v>
      </c>
      <c r="I2544" s="18" t="str">
        <f>IFERROR(IF($E2544="","",MATCH(E2544,'Ref table week No.'!$B:$B,-1)),"")</f>
        <v/>
      </c>
    </row>
    <row r="2545" spans="2:9" x14ac:dyDescent="0.35">
      <c r="B2545" s="16"/>
      <c r="D2545" s="13" t="s">
        <v>82</v>
      </c>
      <c r="I2545" s="18" t="str">
        <f>IFERROR(IF($E2545="","",MATCH(E2545,'Ref table week No.'!$B:$B,-1)),"")</f>
        <v/>
      </c>
    </row>
    <row r="2546" spans="2:9" x14ac:dyDescent="0.35">
      <c r="B2546" s="16"/>
      <c r="D2546" s="13" t="s">
        <v>82</v>
      </c>
      <c r="I2546" s="18" t="str">
        <f>IFERROR(IF($E2546="","",MATCH(E2546,'Ref table week No.'!$B:$B,-1)),"")</f>
        <v/>
      </c>
    </row>
    <row r="2547" spans="2:9" x14ac:dyDescent="0.35">
      <c r="B2547" s="16"/>
      <c r="D2547" s="13" t="s">
        <v>82</v>
      </c>
      <c r="I2547" s="18" t="str">
        <f>IFERROR(IF($E2547="","",MATCH(E2547,'Ref table week No.'!$B:$B,-1)),"")</f>
        <v/>
      </c>
    </row>
    <row r="2548" spans="2:9" x14ac:dyDescent="0.35">
      <c r="B2548" s="16"/>
      <c r="D2548" s="13" t="s">
        <v>82</v>
      </c>
      <c r="I2548" s="18" t="str">
        <f>IFERROR(IF($E2548="","",MATCH(E2548,'Ref table week No.'!$B:$B,-1)),"")</f>
        <v/>
      </c>
    </row>
    <row r="2549" spans="2:9" x14ac:dyDescent="0.35">
      <c r="B2549" s="16"/>
      <c r="D2549" s="13" t="s">
        <v>82</v>
      </c>
      <c r="I2549" s="18" t="str">
        <f>IFERROR(IF($E2549="","",MATCH(E2549,'Ref table week No.'!$B:$B,-1)),"")</f>
        <v/>
      </c>
    </row>
    <row r="2550" spans="2:9" x14ac:dyDescent="0.35">
      <c r="B2550" s="16"/>
      <c r="D2550" s="13" t="s">
        <v>82</v>
      </c>
      <c r="I2550" s="18" t="str">
        <f>IFERROR(IF($E2550="","",MATCH(E2550,'Ref table week No.'!$B:$B,-1)),"")</f>
        <v/>
      </c>
    </row>
    <row r="2551" spans="2:9" x14ac:dyDescent="0.35">
      <c r="B2551" s="16"/>
      <c r="D2551" s="13" t="s">
        <v>82</v>
      </c>
      <c r="I2551" s="18" t="str">
        <f>IFERROR(IF($E2551="","",MATCH(E2551,'Ref table week No.'!$B:$B,-1)),"")</f>
        <v/>
      </c>
    </row>
    <row r="2552" spans="2:9" x14ac:dyDescent="0.35">
      <c r="B2552" s="16"/>
      <c r="D2552" s="13" t="s">
        <v>82</v>
      </c>
      <c r="I2552" s="18" t="str">
        <f>IFERROR(IF($E2552="","",MATCH(E2552,'Ref table week No.'!$B:$B,-1)),"")</f>
        <v/>
      </c>
    </row>
    <row r="2553" spans="2:9" x14ac:dyDescent="0.35">
      <c r="B2553" s="16"/>
      <c r="D2553" s="13" t="s">
        <v>82</v>
      </c>
      <c r="I2553" s="18" t="str">
        <f>IFERROR(IF($E2553="","",MATCH(E2553,'Ref table week No.'!$B:$B,-1)),"")</f>
        <v/>
      </c>
    </row>
    <row r="2554" spans="2:9" x14ac:dyDescent="0.35">
      <c r="B2554" s="16"/>
      <c r="D2554" s="13" t="s">
        <v>82</v>
      </c>
      <c r="I2554" s="18" t="str">
        <f>IFERROR(IF($E2554="","",MATCH(E2554,'Ref table week No.'!$B:$B,-1)),"")</f>
        <v/>
      </c>
    </row>
    <row r="2555" spans="2:9" x14ac:dyDescent="0.35">
      <c r="B2555" s="16"/>
      <c r="D2555" s="13" t="s">
        <v>82</v>
      </c>
      <c r="I2555" s="18" t="str">
        <f>IFERROR(IF($E2555="","",MATCH(E2555,'Ref table week No.'!$B:$B,-1)),"")</f>
        <v/>
      </c>
    </row>
    <row r="2556" spans="2:9" x14ac:dyDescent="0.35">
      <c r="B2556" s="16"/>
      <c r="D2556" s="13" t="s">
        <v>82</v>
      </c>
      <c r="I2556" s="18" t="str">
        <f>IFERROR(IF($E2556="","",MATCH(E2556,'Ref table week No.'!$B:$B,-1)),"")</f>
        <v/>
      </c>
    </row>
    <row r="2557" spans="2:9" x14ac:dyDescent="0.35">
      <c r="B2557" s="16"/>
      <c r="D2557" s="13" t="s">
        <v>82</v>
      </c>
      <c r="I2557" s="18" t="str">
        <f>IFERROR(IF($E2557="","",MATCH(E2557,'Ref table week No.'!$B:$B,-1)),"")</f>
        <v/>
      </c>
    </row>
    <row r="2558" spans="2:9" x14ac:dyDescent="0.35">
      <c r="B2558" s="16"/>
      <c r="D2558" s="13" t="s">
        <v>82</v>
      </c>
      <c r="I2558" s="18" t="str">
        <f>IFERROR(IF($E2558="","",MATCH(E2558,'Ref table week No.'!$B:$B,-1)),"")</f>
        <v/>
      </c>
    </row>
    <row r="2559" spans="2:9" x14ac:dyDescent="0.35">
      <c r="B2559" s="16"/>
      <c r="D2559" s="13" t="s">
        <v>82</v>
      </c>
      <c r="I2559" s="18" t="str">
        <f>IFERROR(IF($E2559="","",MATCH(E2559,'Ref table week No.'!$B:$B,-1)),"")</f>
        <v/>
      </c>
    </row>
    <row r="2560" spans="2:9" x14ac:dyDescent="0.35">
      <c r="B2560" s="16"/>
      <c r="D2560" s="13" t="s">
        <v>82</v>
      </c>
      <c r="I2560" s="18" t="str">
        <f>IFERROR(IF($E2560="","",MATCH(E2560,'Ref table week No.'!$B:$B,-1)),"")</f>
        <v/>
      </c>
    </row>
    <row r="2561" spans="2:9" x14ac:dyDescent="0.35">
      <c r="B2561" s="16"/>
      <c r="D2561" s="13" t="s">
        <v>82</v>
      </c>
      <c r="I2561" s="18" t="str">
        <f>IFERROR(IF($E2561="","",MATCH(E2561,'Ref table week No.'!$B:$B,-1)),"")</f>
        <v/>
      </c>
    </row>
    <row r="2562" spans="2:9" x14ac:dyDescent="0.35">
      <c r="B2562" s="16"/>
      <c r="D2562" s="13" t="s">
        <v>82</v>
      </c>
      <c r="I2562" s="18" t="str">
        <f>IFERROR(IF($E2562="","",MATCH(E2562,'Ref table week No.'!$B:$B,-1)),"")</f>
        <v/>
      </c>
    </row>
    <row r="2563" spans="2:9" x14ac:dyDescent="0.35">
      <c r="B2563" s="16"/>
      <c r="D2563" s="13" t="s">
        <v>82</v>
      </c>
      <c r="I2563" s="18" t="str">
        <f>IFERROR(IF($E2563="","",MATCH(E2563,'Ref table week No.'!$B:$B,-1)),"")</f>
        <v/>
      </c>
    </row>
    <row r="2564" spans="2:9" x14ac:dyDescent="0.35">
      <c r="B2564" s="16"/>
      <c r="D2564" s="13" t="s">
        <v>82</v>
      </c>
      <c r="I2564" s="18" t="str">
        <f>IFERROR(IF($E2564="","",MATCH(E2564,'Ref table week No.'!$B:$B,-1)),"")</f>
        <v/>
      </c>
    </row>
    <row r="2565" spans="2:9" x14ac:dyDescent="0.35">
      <c r="B2565" s="16"/>
      <c r="D2565" s="13" t="s">
        <v>82</v>
      </c>
      <c r="I2565" s="18" t="str">
        <f>IFERROR(IF($E2565="","",MATCH(E2565,'Ref table week No.'!$B:$B,-1)),"")</f>
        <v/>
      </c>
    </row>
    <row r="2566" spans="2:9" x14ac:dyDescent="0.35">
      <c r="B2566" s="16"/>
      <c r="D2566" s="13" t="s">
        <v>82</v>
      </c>
      <c r="I2566" s="18" t="str">
        <f>IFERROR(IF($E2566="","",MATCH(E2566,'Ref table week No.'!$B:$B,-1)),"")</f>
        <v/>
      </c>
    </row>
    <row r="2567" spans="2:9" x14ac:dyDescent="0.35">
      <c r="B2567" s="16"/>
      <c r="D2567" s="13" t="s">
        <v>82</v>
      </c>
      <c r="I2567" s="18" t="str">
        <f>IFERROR(IF($E2567="","",MATCH(E2567,'Ref table week No.'!$B:$B,-1)),"")</f>
        <v/>
      </c>
    </row>
    <row r="2568" spans="2:9" x14ac:dyDescent="0.35">
      <c r="B2568" s="16"/>
      <c r="D2568" s="13" t="s">
        <v>82</v>
      </c>
      <c r="I2568" s="18" t="str">
        <f>IFERROR(IF($E2568="","",MATCH(E2568,'Ref table week No.'!$B:$B,-1)),"")</f>
        <v/>
      </c>
    </row>
    <row r="2569" spans="2:9" x14ac:dyDescent="0.35">
      <c r="B2569" s="16"/>
      <c r="D2569" s="13" t="s">
        <v>82</v>
      </c>
      <c r="I2569" s="18" t="str">
        <f>IFERROR(IF($E2569="","",MATCH(E2569,'Ref table week No.'!$B:$B,-1)),"")</f>
        <v/>
      </c>
    </row>
    <row r="2570" spans="2:9" x14ac:dyDescent="0.35">
      <c r="B2570" s="16"/>
      <c r="D2570" s="13" t="s">
        <v>82</v>
      </c>
      <c r="I2570" s="18" t="str">
        <f>IFERROR(IF($E2570="","",MATCH(E2570,'Ref table week No.'!$B:$B,-1)),"")</f>
        <v/>
      </c>
    </row>
    <row r="2571" spans="2:9" x14ac:dyDescent="0.35">
      <c r="B2571" s="16"/>
      <c r="D2571" s="13" t="s">
        <v>82</v>
      </c>
      <c r="I2571" s="18" t="str">
        <f>IFERROR(IF($E2571="","",MATCH(E2571,'Ref table week No.'!$B:$B,-1)),"")</f>
        <v/>
      </c>
    </row>
    <row r="2572" spans="2:9" x14ac:dyDescent="0.35">
      <c r="B2572" s="16"/>
      <c r="D2572" s="13" t="s">
        <v>82</v>
      </c>
      <c r="I2572" s="18" t="str">
        <f>IFERROR(IF($E2572="","",MATCH(E2572,'Ref table week No.'!$B:$B,-1)),"")</f>
        <v/>
      </c>
    </row>
    <row r="2573" spans="2:9" x14ac:dyDescent="0.35">
      <c r="B2573" s="16"/>
      <c r="D2573" s="13" t="s">
        <v>82</v>
      </c>
      <c r="I2573" s="18" t="str">
        <f>IFERROR(IF($E2573="","",MATCH(E2573,'Ref table week No.'!$B:$B,-1)),"")</f>
        <v/>
      </c>
    </row>
    <row r="2574" spans="2:9" x14ac:dyDescent="0.35">
      <c r="B2574" s="16"/>
      <c r="D2574" s="13" t="s">
        <v>82</v>
      </c>
      <c r="I2574" s="18" t="str">
        <f>IFERROR(IF($E2574="","",MATCH(E2574,'Ref table week No.'!$B:$B,-1)),"")</f>
        <v/>
      </c>
    </row>
    <row r="2575" spans="2:9" x14ac:dyDescent="0.35">
      <c r="B2575" s="16"/>
      <c r="D2575" s="13" t="s">
        <v>82</v>
      </c>
      <c r="I2575" s="18" t="str">
        <f>IFERROR(IF($E2575="","",MATCH(E2575,'Ref table week No.'!$B:$B,-1)),"")</f>
        <v/>
      </c>
    </row>
    <row r="2576" spans="2:9" x14ac:dyDescent="0.35">
      <c r="B2576" s="16"/>
      <c r="D2576" s="13" t="s">
        <v>82</v>
      </c>
      <c r="I2576" s="18" t="str">
        <f>IFERROR(IF($E2576="","",MATCH(E2576,'Ref table week No.'!$B:$B,-1)),"")</f>
        <v/>
      </c>
    </row>
    <row r="2577" spans="2:9" x14ac:dyDescent="0.35">
      <c r="B2577" s="16"/>
      <c r="D2577" s="13" t="s">
        <v>82</v>
      </c>
      <c r="I2577" s="18" t="str">
        <f>IFERROR(IF($E2577="","",MATCH(E2577,'Ref table week No.'!$B:$B,-1)),"")</f>
        <v/>
      </c>
    </row>
    <row r="2578" spans="2:9" x14ac:dyDescent="0.35">
      <c r="B2578" s="16"/>
      <c r="D2578" s="13" t="s">
        <v>82</v>
      </c>
      <c r="I2578" s="18" t="str">
        <f>IFERROR(IF($E2578="","",MATCH(E2578,'Ref table week No.'!$B:$B,-1)),"")</f>
        <v/>
      </c>
    </row>
    <row r="2579" spans="2:9" x14ac:dyDescent="0.35">
      <c r="B2579" s="16"/>
      <c r="D2579" s="13" t="s">
        <v>82</v>
      </c>
      <c r="I2579" s="18" t="str">
        <f>IFERROR(IF($E2579="","",MATCH(E2579,'Ref table week No.'!$B:$B,-1)),"")</f>
        <v/>
      </c>
    </row>
    <row r="2580" spans="2:9" x14ac:dyDescent="0.35">
      <c r="B2580" s="16"/>
      <c r="D2580" s="13" t="s">
        <v>82</v>
      </c>
      <c r="I2580" s="18" t="str">
        <f>IFERROR(IF($E2580="","",MATCH(E2580,'Ref table week No.'!$B:$B,-1)),"")</f>
        <v/>
      </c>
    </row>
    <row r="2581" spans="2:9" x14ac:dyDescent="0.35">
      <c r="B2581" s="16"/>
      <c r="D2581" s="13" t="s">
        <v>82</v>
      </c>
      <c r="I2581" s="18" t="str">
        <f>IFERROR(IF($E2581="","",MATCH(E2581,'Ref table week No.'!$B:$B,-1)),"")</f>
        <v/>
      </c>
    </row>
    <row r="2582" spans="2:9" x14ac:dyDescent="0.35">
      <c r="B2582" s="16"/>
      <c r="D2582" s="13" t="s">
        <v>82</v>
      </c>
      <c r="I2582" s="18" t="str">
        <f>IFERROR(IF($E2582="","",MATCH(E2582,'Ref table week No.'!$B:$B,-1)),"")</f>
        <v/>
      </c>
    </row>
    <row r="2583" spans="2:9" x14ac:dyDescent="0.35">
      <c r="B2583" s="16"/>
      <c r="D2583" s="13" t="s">
        <v>82</v>
      </c>
      <c r="I2583" s="18" t="str">
        <f>IFERROR(IF($E2583="","",MATCH(E2583,'Ref table week No.'!$B:$B,-1)),"")</f>
        <v/>
      </c>
    </row>
    <row r="2584" spans="2:9" x14ac:dyDescent="0.35">
      <c r="B2584" s="16"/>
      <c r="D2584" s="13" t="s">
        <v>82</v>
      </c>
      <c r="I2584" s="18" t="str">
        <f>IFERROR(IF($E2584="","",MATCH(E2584,'Ref table week No.'!$B:$B,-1)),"")</f>
        <v/>
      </c>
    </row>
    <row r="2585" spans="2:9" x14ac:dyDescent="0.35">
      <c r="B2585" s="16"/>
      <c r="D2585" s="13" t="s">
        <v>82</v>
      </c>
      <c r="I2585" s="18" t="str">
        <f>IFERROR(IF($E2585="","",MATCH(E2585,'Ref table week No.'!$B:$B,-1)),"")</f>
        <v/>
      </c>
    </row>
    <row r="2586" spans="2:9" x14ac:dyDescent="0.35">
      <c r="B2586" s="16"/>
      <c r="D2586" s="13" t="s">
        <v>82</v>
      </c>
      <c r="I2586" s="18" t="str">
        <f>IFERROR(IF($E2586="","",MATCH(E2586,'Ref table week No.'!$B:$B,-1)),"")</f>
        <v/>
      </c>
    </row>
    <row r="2587" spans="2:9" x14ac:dyDescent="0.35">
      <c r="B2587" s="16"/>
      <c r="D2587" s="13" t="s">
        <v>82</v>
      </c>
      <c r="I2587" s="18" t="str">
        <f>IFERROR(IF($E2587="","",MATCH(E2587,'Ref table week No.'!$B:$B,-1)),"")</f>
        <v/>
      </c>
    </row>
    <row r="2588" spans="2:9" x14ac:dyDescent="0.35">
      <c r="B2588" s="16"/>
      <c r="D2588" s="13" t="s">
        <v>82</v>
      </c>
      <c r="I2588" s="18" t="str">
        <f>IFERROR(IF($E2588="","",MATCH(E2588,'Ref table week No.'!$B:$B,-1)),"")</f>
        <v/>
      </c>
    </row>
    <row r="2589" spans="2:9" x14ac:dyDescent="0.35">
      <c r="B2589" s="16"/>
      <c r="D2589" s="13" t="s">
        <v>82</v>
      </c>
      <c r="I2589" s="18" t="str">
        <f>IFERROR(IF($E2589="","",MATCH(E2589,'Ref table week No.'!$B:$B,-1)),"")</f>
        <v/>
      </c>
    </row>
    <row r="2590" spans="2:9" x14ac:dyDescent="0.35">
      <c r="B2590" s="16"/>
      <c r="D2590" s="13" t="s">
        <v>82</v>
      </c>
      <c r="I2590" s="18" t="str">
        <f>IFERROR(IF($E2590="","",MATCH(E2590,'Ref table week No.'!$B:$B,-1)),"")</f>
        <v/>
      </c>
    </row>
    <row r="2591" spans="2:9" x14ac:dyDescent="0.35">
      <c r="B2591" s="16"/>
      <c r="D2591" s="13" t="s">
        <v>82</v>
      </c>
      <c r="I2591" s="18" t="str">
        <f>IFERROR(IF($E2591="","",MATCH(E2591,'Ref table week No.'!$B:$B,-1)),"")</f>
        <v/>
      </c>
    </row>
    <row r="2592" spans="2:9" x14ac:dyDescent="0.35">
      <c r="B2592" s="16"/>
      <c r="D2592" s="13" t="s">
        <v>82</v>
      </c>
      <c r="I2592" s="18" t="str">
        <f>IFERROR(IF($E2592="","",MATCH(E2592,'Ref table week No.'!$B:$B,-1)),"")</f>
        <v/>
      </c>
    </row>
    <row r="2593" spans="2:9" x14ac:dyDescent="0.35">
      <c r="B2593" s="16"/>
      <c r="D2593" s="13" t="s">
        <v>82</v>
      </c>
      <c r="I2593" s="18" t="str">
        <f>IFERROR(IF($E2593="","",MATCH(E2593,'Ref table week No.'!$B:$B,-1)),"")</f>
        <v/>
      </c>
    </row>
    <row r="2594" spans="2:9" x14ac:dyDescent="0.35">
      <c r="B2594" s="16"/>
      <c r="D2594" s="13" t="s">
        <v>82</v>
      </c>
      <c r="I2594" s="18" t="str">
        <f>IFERROR(IF($E2594="","",MATCH(E2594,'Ref table week No.'!$B:$B,-1)),"")</f>
        <v/>
      </c>
    </row>
    <row r="2595" spans="2:9" x14ac:dyDescent="0.35">
      <c r="B2595" s="16"/>
      <c r="D2595" s="13" t="s">
        <v>82</v>
      </c>
      <c r="I2595" s="18" t="str">
        <f>IFERROR(IF($E2595="","",MATCH(E2595,'Ref table week No.'!$B:$B,-1)),"")</f>
        <v/>
      </c>
    </row>
    <row r="2596" spans="2:9" x14ac:dyDescent="0.35">
      <c r="B2596" s="16"/>
      <c r="D2596" s="13" t="s">
        <v>82</v>
      </c>
      <c r="I2596" s="18" t="str">
        <f>IFERROR(IF($E2596="","",MATCH(E2596,'Ref table week No.'!$B:$B,-1)),"")</f>
        <v/>
      </c>
    </row>
    <row r="2597" spans="2:9" x14ac:dyDescent="0.35">
      <c r="B2597" s="16"/>
      <c r="D2597" s="13" t="s">
        <v>82</v>
      </c>
      <c r="I2597" s="18" t="str">
        <f>IFERROR(IF($E2597="","",MATCH(E2597,'Ref table week No.'!$B:$B,-1)),"")</f>
        <v/>
      </c>
    </row>
    <row r="2598" spans="2:9" x14ac:dyDescent="0.35">
      <c r="B2598" s="16"/>
      <c r="D2598" s="13" t="s">
        <v>82</v>
      </c>
      <c r="I2598" s="18" t="str">
        <f>IFERROR(IF($E2598="","",MATCH(E2598,'Ref table week No.'!$B:$B,-1)),"")</f>
        <v/>
      </c>
    </row>
    <row r="2599" spans="2:9" x14ac:dyDescent="0.35">
      <c r="B2599" s="16"/>
      <c r="D2599" s="13" t="s">
        <v>82</v>
      </c>
      <c r="I2599" s="18" t="str">
        <f>IFERROR(IF($E2599="","",MATCH(E2599,'Ref table week No.'!$B:$B,-1)),"")</f>
        <v/>
      </c>
    </row>
    <row r="2600" spans="2:9" x14ac:dyDescent="0.35">
      <c r="B2600" s="16"/>
      <c r="D2600" s="13" t="s">
        <v>82</v>
      </c>
      <c r="I2600" s="18" t="str">
        <f>IFERROR(IF($E2600="","",MATCH(E2600,'Ref table week No.'!$B:$B,-1)),"")</f>
        <v/>
      </c>
    </row>
    <row r="2601" spans="2:9" x14ac:dyDescent="0.35">
      <c r="B2601" s="16"/>
      <c r="D2601" s="13" t="s">
        <v>82</v>
      </c>
      <c r="I2601" s="18" t="str">
        <f>IFERROR(IF($E2601="","",MATCH(E2601,'Ref table week No.'!$B:$B,-1)),"")</f>
        <v/>
      </c>
    </row>
    <row r="2602" spans="2:9" x14ac:dyDescent="0.35">
      <c r="B2602" s="16"/>
      <c r="D2602" s="13" t="s">
        <v>82</v>
      </c>
      <c r="I2602" s="18" t="str">
        <f>IFERROR(IF($E2602="","",MATCH(E2602,'Ref table week No.'!$B:$B,-1)),"")</f>
        <v/>
      </c>
    </row>
    <row r="2603" spans="2:9" x14ac:dyDescent="0.35">
      <c r="B2603" s="16"/>
      <c r="D2603" s="13" t="s">
        <v>82</v>
      </c>
      <c r="I2603" s="18" t="str">
        <f>IFERROR(IF($E2603="","",MATCH(E2603,'Ref table week No.'!$B:$B,-1)),"")</f>
        <v/>
      </c>
    </row>
    <row r="2604" spans="2:9" x14ac:dyDescent="0.35">
      <c r="B2604" s="16"/>
      <c r="D2604" s="13" t="s">
        <v>82</v>
      </c>
      <c r="I2604" s="18" t="str">
        <f>IFERROR(IF($E2604="","",MATCH(E2604,'Ref table week No.'!$B:$B,-1)),"")</f>
        <v/>
      </c>
    </row>
    <row r="2605" spans="2:9" x14ac:dyDescent="0.35">
      <c r="B2605" s="16"/>
      <c r="D2605" s="13" t="s">
        <v>82</v>
      </c>
      <c r="I2605" s="18" t="str">
        <f>IFERROR(IF($E2605="","",MATCH(E2605,'Ref table week No.'!$B:$B,-1)),"")</f>
        <v/>
      </c>
    </row>
    <row r="2606" spans="2:9" x14ac:dyDescent="0.35">
      <c r="B2606" s="16"/>
      <c r="D2606" s="13" t="s">
        <v>82</v>
      </c>
      <c r="I2606" s="18" t="str">
        <f>IFERROR(IF($E2606="","",MATCH(E2606,'Ref table week No.'!$B:$B,-1)),"")</f>
        <v/>
      </c>
    </row>
    <row r="2607" spans="2:9" x14ac:dyDescent="0.35">
      <c r="B2607" s="16"/>
      <c r="D2607" s="13" t="s">
        <v>82</v>
      </c>
      <c r="I2607" s="18" t="str">
        <f>IFERROR(IF($E2607="","",MATCH(E2607,'Ref table week No.'!$B:$B,-1)),"")</f>
        <v/>
      </c>
    </row>
    <row r="2608" spans="2:9" x14ac:dyDescent="0.35">
      <c r="B2608" s="16"/>
      <c r="D2608" s="13" t="s">
        <v>82</v>
      </c>
      <c r="I2608" s="18" t="str">
        <f>IFERROR(IF($E2608="","",MATCH(E2608,'Ref table week No.'!$B:$B,-1)),"")</f>
        <v/>
      </c>
    </row>
    <row r="2609" spans="2:9" x14ac:dyDescent="0.35">
      <c r="B2609" s="16"/>
      <c r="D2609" s="13" t="s">
        <v>82</v>
      </c>
      <c r="I2609" s="18" t="str">
        <f>IFERROR(IF($E2609="","",MATCH(E2609,'Ref table week No.'!$B:$B,-1)),"")</f>
        <v/>
      </c>
    </row>
    <row r="2610" spans="2:9" x14ac:dyDescent="0.35">
      <c r="B2610" s="16"/>
      <c r="D2610" s="13" t="s">
        <v>82</v>
      </c>
      <c r="I2610" s="18" t="str">
        <f>IFERROR(IF($E2610="","",MATCH(E2610,'Ref table week No.'!$B:$B,-1)),"")</f>
        <v/>
      </c>
    </row>
    <row r="2611" spans="2:9" x14ac:dyDescent="0.35">
      <c r="B2611" s="16"/>
      <c r="D2611" s="13" t="s">
        <v>82</v>
      </c>
      <c r="I2611" s="18" t="str">
        <f>IFERROR(IF($E2611="","",MATCH(E2611,'Ref table week No.'!$B:$B,-1)),"")</f>
        <v/>
      </c>
    </row>
    <row r="2612" spans="2:9" x14ac:dyDescent="0.35">
      <c r="B2612" s="16"/>
      <c r="D2612" s="13" t="s">
        <v>82</v>
      </c>
      <c r="I2612" s="18" t="str">
        <f>IFERROR(IF($E2612="","",MATCH(E2612,'Ref table week No.'!$B:$B,-1)),"")</f>
        <v/>
      </c>
    </row>
    <row r="2613" spans="2:9" x14ac:dyDescent="0.35">
      <c r="B2613" s="16"/>
      <c r="D2613" s="13" t="s">
        <v>82</v>
      </c>
      <c r="I2613" s="18" t="str">
        <f>IFERROR(IF($E2613="","",MATCH(E2613,'Ref table week No.'!$B:$B,-1)),"")</f>
        <v/>
      </c>
    </row>
    <row r="2614" spans="2:9" x14ac:dyDescent="0.35">
      <c r="B2614" s="16"/>
      <c r="D2614" s="13" t="s">
        <v>82</v>
      </c>
      <c r="I2614" s="18" t="str">
        <f>IFERROR(IF($E2614="","",MATCH(E2614,'Ref table week No.'!$B:$B,-1)),"")</f>
        <v/>
      </c>
    </row>
    <row r="2615" spans="2:9" x14ac:dyDescent="0.35">
      <c r="B2615" s="16"/>
      <c r="D2615" s="13" t="s">
        <v>82</v>
      </c>
      <c r="I2615" s="18" t="str">
        <f>IFERROR(IF($E2615="","",MATCH(E2615,'Ref table week No.'!$B:$B,-1)),"")</f>
        <v/>
      </c>
    </row>
    <row r="2616" spans="2:9" x14ac:dyDescent="0.35">
      <c r="B2616" s="16"/>
      <c r="D2616" s="13" t="s">
        <v>82</v>
      </c>
      <c r="I2616" s="18" t="str">
        <f>IFERROR(IF($E2616="","",MATCH(E2616,'Ref table week No.'!$B:$B,-1)),"")</f>
        <v/>
      </c>
    </row>
    <row r="2617" spans="2:9" x14ac:dyDescent="0.35">
      <c r="B2617" s="16"/>
      <c r="D2617" s="13" t="s">
        <v>82</v>
      </c>
      <c r="I2617" s="18" t="str">
        <f>IFERROR(IF($E2617="","",MATCH(E2617,'Ref table week No.'!$B:$B,-1)),"")</f>
        <v/>
      </c>
    </row>
    <row r="2618" spans="2:9" x14ac:dyDescent="0.35">
      <c r="B2618" s="16"/>
      <c r="D2618" s="13" t="s">
        <v>82</v>
      </c>
      <c r="I2618" s="18" t="str">
        <f>IFERROR(IF($E2618="","",MATCH(E2618,'Ref table week No.'!$B:$B,-1)),"")</f>
        <v/>
      </c>
    </row>
    <row r="2619" spans="2:9" x14ac:dyDescent="0.35">
      <c r="B2619" s="16"/>
      <c r="D2619" s="13" t="s">
        <v>82</v>
      </c>
      <c r="I2619" s="18" t="str">
        <f>IFERROR(IF($E2619="","",MATCH(E2619,'Ref table week No.'!$B:$B,-1)),"")</f>
        <v/>
      </c>
    </row>
    <row r="2620" spans="2:9" x14ac:dyDescent="0.35">
      <c r="B2620" s="16"/>
      <c r="D2620" s="13" t="s">
        <v>82</v>
      </c>
      <c r="I2620" s="18" t="str">
        <f>IFERROR(IF($E2620="","",MATCH(E2620,'Ref table week No.'!$B:$B,-1)),"")</f>
        <v/>
      </c>
    </row>
    <row r="2621" spans="2:9" x14ac:dyDescent="0.35">
      <c r="B2621" s="16"/>
      <c r="D2621" s="13" t="s">
        <v>82</v>
      </c>
      <c r="I2621" s="18" t="str">
        <f>IFERROR(IF($E2621="","",MATCH(E2621,'Ref table week No.'!$B:$B,-1)),"")</f>
        <v/>
      </c>
    </row>
    <row r="2622" spans="2:9" x14ac:dyDescent="0.35">
      <c r="B2622" s="16"/>
      <c r="D2622" s="13" t="s">
        <v>82</v>
      </c>
      <c r="I2622" s="18" t="str">
        <f>IFERROR(IF($E2622="","",MATCH(E2622,'Ref table week No.'!$B:$B,-1)),"")</f>
        <v/>
      </c>
    </row>
    <row r="2623" spans="2:9" x14ac:dyDescent="0.35">
      <c r="B2623" s="16"/>
      <c r="D2623" s="13" t="s">
        <v>82</v>
      </c>
      <c r="I2623" s="18" t="str">
        <f>IFERROR(IF($E2623="","",MATCH(E2623,'Ref table week No.'!$B:$B,-1)),"")</f>
        <v/>
      </c>
    </row>
    <row r="2624" spans="2:9" x14ac:dyDescent="0.35">
      <c r="B2624" s="16"/>
      <c r="D2624" s="13" t="s">
        <v>82</v>
      </c>
      <c r="I2624" s="18" t="str">
        <f>IFERROR(IF($E2624="","",MATCH(E2624,'Ref table week No.'!$B:$B,-1)),"")</f>
        <v/>
      </c>
    </row>
    <row r="2625" spans="2:9" x14ac:dyDescent="0.35">
      <c r="B2625" s="16"/>
      <c r="D2625" s="13" t="s">
        <v>82</v>
      </c>
      <c r="I2625" s="18" t="str">
        <f>IFERROR(IF($E2625="","",MATCH(E2625,'Ref table week No.'!$B:$B,-1)),"")</f>
        <v/>
      </c>
    </row>
    <row r="2626" spans="2:9" x14ac:dyDescent="0.35">
      <c r="B2626" s="16"/>
      <c r="D2626" s="13" t="s">
        <v>82</v>
      </c>
      <c r="I2626" s="18" t="str">
        <f>IFERROR(IF($E2626="","",MATCH(E2626,'Ref table week No.'!$B:$B,-1)),"")</f>
        <v/>
      </c>
    </row>
    <row r="2627" spans="2:9" x14ac:dyDescent="0.35">
      <c r="B2627" s="16"/>
      <c r="D2627" s="13" t="s">
        <v>82</v>
      </c>
      <c r="I2627" s="18" t="str">
        <f>IFERROR(IF($E2627="","",MATCH(E2627,'Ref table week No.'!$B:$B,-1)),"")</f>
        <v/>
      </c>
    </row>
    <row r="2628" spans="2:9" x14ac:dyDescent="0.35">
      <c r="B2628" s="16"/>
      <c r="D2628" s="13" t="s">
        <v>82</v>
      </c>
      <c r="I2628" s="18" t="str">
        <f>IFERROR(IF($E2628="","",MATCH(E2628,'Ref table week No.'!$B:$B,-1)),"")</f>
        <v/>
      </c>
    </row>
    <row r="2629" spans="2:9" x14ac:dyDescent="0.35">
      <c r="B2629" s="16"/>
      <c r="D2629" s="13" t="s">
        <v>82</v>
      </c>
      <c r="I2629" s="18" t="str">
        <f>IFERROR(IF($E2629="","",MATCH(E2629,'Ref table week No.'!$B:$B,-1)),"")</f>
        <v/>
      </c>
    </row>
    <row r="2630" spans="2:9" x14ac:dyDescent="0.35">
      <c r="B2630" s="16"/>
      <c r="D2630" s="13" t="s">
        <v>82</v>
      </c>
      <c r="I2630" s="18" t="str">
        <f>IFERROR(IF($E2630="","",MATCH(E2630,'Ref table week No.'!$B:$B,-1)),"")</f>
        <v/>
      </c>
    </row>
    <row r="2631" spans="2:9" x14ac:dyDescent="0.35">
      <c r="B2631" s="16"/>
      <c r="D2631" s="13" t="s">
        <v>82</v>
      </c>
      <c r="I2631" s="18" t="str">
        <f>IFERROR(IF($E2631="","",MATCH(E2631,'Ref table week No.'!$B:$B,-1)),"")</f>
        <v/>
      </c>
    </row>
    <row r="2632" spans="2:9" x14ac:dyDescent="0.35">
      <c r="B2632" s="16"/>
      <c r="D2632" s="13" t="s">
        <v>82</v>
      </c>
      <c r="I2632" s="18" t="str">
        <f>IFERROR(IF($E2632="","",MATCH(E2632,'Ref table week No.'!$B:$B,-1)),"")</f>
        <v/>
      </c>
    </row>
    <row r="2633" spans="2:9" x14ac:dyDescent="0.35">
      <c r="B2633" s="16"/>
      <c r="D2633" s="13" t="s">
        <v>82</v>
      </c>
      <c r="I2633" s="18" t="str">
        <f>IFERROR(IF($E2633="","",MATCH(E2633,'Ref table week No.'!$B:$B,-1)),"")</f>
        <v/>
      </c>
    </row>
    <row r="2634" spans="2:9" x14ac:dyDescent="0.35">
      <c r="B2634" s="16"/>
      <c r="D2634" s="13" t="s">
        <v>82</v>
      </c>
      <c r="I2634" s="18" t="str">
        <f>IFERROR(IF($E2634="","",MATCH(E2634,'Ref table week No.'!$B:$B,-1)),"")</f>
        <v/>
      </c>
    </row>
    <row r="2635" spans="2:9" x14ac:dyDescent="0.35">
      <c r="B2635" s="16"/>
      <c r="D2635" s="13" t="s">
        <v>82</v>
      </c>
      <c r="I2635" s="18" t="str">
        <f>IFERROR(IF($E2635="","",MATCH(E2635,'Ref table week No.'!$B:$B,-1)),"")</f>
        <v/>
      </c>
    </row>
    <row r="2636" spans="2:9" x14ac:dyDescent="0.35">
      <c r="B2636" s="16"/>
      <c r="D2636" s="13" t="s">
        <v>82</v>
      </c>
      <c r="I2636" s="18" t="str">
        <f>IFERROR(IF($E2636="","",MATCH(E2636,'Ref table week No.'!$B:$B,-1)),"")</f>
        <v/>
      </c>
    </row>
    <row r="2637" spans="2:9" x14ac:dyDescent="0.35">
      <c r="B2637" s="16"/>
      <c r="D2637" s="13" t="s">
        <v>82</v>
      </c>
      <c r="I2637" s="18" t="str">
        <f>IFERROR(IF($E2637="","",MATCH(E2637,'Ref table week No.'!$B:$B,-1)),"")</f>
        <v/>
      </c>
    </row>
    <row r="2638" spans="2:9" x14ac:dyDescent="0.35">
      <c r="B2638" s="16"/>
      <c r="D2638" s="13" t="s">
        <v>82</v>
      </c>
      <c r="I2638" s="18" t="str">
        <f>IFERROR(IF($E2638="","",MATCH(E2638,'Ref table week No.'!$B:$B,-1)),"")</f>
        <v/>
      </c>
    </row>
    <row r="2639" spans="2:9" x14ac:dyDescent="0.35">
      <c r="B2639" s="16"/>
      <c r="D2639" s="13" t="s">
        <v>82</v>
      </c>
      <c r="I2639" s="18" t="str">
        <f>IFERROR(IF($E2639="","",MATCH(E2639,'Ref table week No.'!$B:$B,-1)),"")</f>
        <v/>
      </c>
    </row>
    <row r="2640" spans="2:9" x14ac:dyDescent="0.35">
      <c r="B2640" s="16"/>
      <c r="D2640" s="13" t="s">
        <v>82</v>
      </c>
      <c r="I2640" s="18" t="str">
        <f>IFERROR(IF($E2640="","",MATCH(E2640,'Ref table week No.'!$B:$B,-1)),"")</f>
        <v/>
      </c>
    </row>
    <row r="2641" spans="2:9" x14ac:dyDescent="0.35">
      <c r="B2641" s="16"/>
      <c r="D2641" s="13" t="s">
        <v>82</v>
      </c>
      <c r="I2641" s="18" t="str">
        <f>IFERROR(IF($E2641="","",MATCH(E2641,'Ref table week No.'!$B:$B,-1)),"")</f>
        <v/>
      </c>
    </row>
    <row r="2642" spans="2:9" x14ac:dyDescent="0.35">
      <c r="B2642" s="16"/>
      <c r="D2642" s="13" t="s">
        <v>82</v>
      </c>
      <c r="I2642" s="18" t="str">
        <f>IFERROR(IF($E2642="","",MATCH(E2642,'Ref table week No.'!$B:$B,-1)),"")</f>
        <v/>
      </c>
    </row>
    <row r="2643" spans="2:9" x14ac:dyDescent="0.35">
      <c r="B2643" s="16"/>
      <c r="D2643" s="13" t="s">
        <v>82</v>
      </c>
      <c r="I2643" s="18" t="str">
        <f>IFERROR(IF($E2643="","",MATCH(E2643,'Ref table week No.'!$B:$B,-1)),"")</f>
        <v/>
      </c>
    </row>
    <row r="2644" spans="2:9" x14ac:dyDescent="0.35">
      <c r="B2644" s="16"/>
      <c r="D2644" s="13" t="s">
        <v>82</v>
      </c>
      <c r="I2644" s="18" t="str">
        <f>IFERROR(IF($E2644="","",MATCH(E2644,'Ref table week No.'!$B:$B,-1)),"")</f>
        <v/>
      </c>
    </row>
    <row r="2645" spans="2:9" x14ac:dyDescent="0.35">
      <c r="B2645" s="16"/>
      <c r="D2645" s="13" t="s">
        <v>82</v>
      </c>
      <c r="I2645" s="18" t="str">
        <f>IFERROR(IF($E2645="","",MATCH(E2645,'Ref table week No.'!$B:$B,-1)),"")</f>
        <v/>
      </c>
    </row>
    <row r="2646" spans="2:9" x14ac:dyDescent="0.35">
      <c r="B2646" s="16"/>
      <c r="D2646" s="13" t="s">
        <v>82</v>
      </c>
      <c r="I2646" s="18" t="str">
        <f>IFERROR(IF($E2646="","",MATCH(E2646,'Ref table week No.'!$B:$B,-1)),"")</f>
        <v/>
      </c>
    </row>
    <row r="2647" spans="2:9" x14ac:dyDescent="0.35">
      <c r="B2647" s="16"/>
      <c r="D2647" s="13" t="s">
        <v>82</v>
      </c>
      <c r="I2647" s="18" t="str">
        <f>IFERROR(IF($E2647="","",MATCH(E2647,'Ref table week No.'!$B:$B,-1)),"")</f>
        <v/>
      </c>
    </row>
    <row r="2648" spans="2:9" x14ac:dyDescent="0.35">
      <c r="B2648" s="16"/>
      <c r="D2648" s="13" t="s">
        <v>82</v>
      </c>
      <c r="I2648" s="18" t="str">
        <f>IFERROR(IF($E2648="","",MATCH(E2648,'Ref table week No.'!$B:$B,-1)),"")</f>
        <v/>
      </c>
    </row>
    <row r="2649" spans="2:9" x14ac:dyDescent="0.35">
      <c r="B2649" s="16"/>
      <c r="D2649" s="13" t="s">
        <v>82</v>
      </c>
      <c r="I2649" s="18" t="str">
        <f>IFERROR(IF($E2649="","",MATCH(E2649,'Ref table week No.'!$B:$B,-1)),"")</f>
        <v/>
      </c>
    </row>
    <row r="2650" spans="2:9" x14ac:dyDescent="0.35">
      <c r="B2650" s="16"/>
      <c r="D2650" s="13" t="s">
        <v>82</v>
      </c>
      <c r="I2650" s="18" t="str">
        <f>IFERROR(IF($E2650="","",MATCH(E2650,'Ref table week No.'!$B:$B,-1)),"")</f>
        <v/>
      </c>
    </row>
    <row r="2651" spans="2:9" x14ac:dyDescent="0.35">
      <c r="B2651" s="16"/>
      <c r="D2651" s="13" t="s">
        <v>82</v>
      </c>
      <c r="I2651" s="18" t="str">
        <f>IFERROR(IF($E2651="","",MATCH(E2651,'Ref table week No.'!$B:$B,-1)),"")</f>
        <v/>
      </c>
    </row>
    <row r="2652" spans="2:9" x14ac:dyDescent="0.35">
      <c r="B2652" s="16"/>
      <c r="D2652" s="13" t="s">
        <v>82</v>
      </c>
      <c r="I2652" s="18" t="str">
        <f>IFERROR(IF($E2652="","",MATCH(E2652,'Ref table week No.'!$B:$B,-1)),"")</f>
        <v/>
      </c>
    </row>
    <row r="2653" spans="2:9" x14ac:dyDescent="0.35">
      <c r="B2653" s="16"/>
      <c r="D2653" s="13" t="s">
        <v>82</v>
      </c>
      <c r="I2653" s="18" t="str">
        <f>IFERROR(IF($E2653="","",MATCH(E2653,'Ref table week No.'!$B:$B,-1)),"")</f>
        <v/>
      </c>
    </row>
    <row r="2654" spans="2:9" x14ac:dyDescent="0.35">
      <c r="B2654" s="16"/>
      <c r="D2654" s="13" t="s">
        <v>82</v>
      </c>
      <c r="I2654" s="18" t="str">
        <f>IFERROR(IF($E2654="","",MATCH(E2654,'Ref table week No.'!$B:$B,-1)),"")</f>
        <v/>
      </c>
    </row>
    <row r="2655" spans="2:9" x14ac:dyDescent="0.35">
      <c r="B2655" s="16"/>
      <c r="D2655" s="13" t="s">
        <v>82</v>
      </c>
      <c r="I2655" s="18" t="str">
        <f>IFERROR(IF($E2655="","",MATCH(E2655,'Ref table week No.'!$B:$B,-1)),"")</f>
        <v/>
      </c>
    </row>
    <row r="2656" spans="2:9" x14ac:dyDescent="0.35">
      <c r="B2656" s="16"/>
      <c r="D2656" s="13" t="s">
        <v>82</v>
      </c>
      <c r="I2656" s="18" t="str">
        <f>IFERROR(IF($E2656="","",MATCH(E2656,'Ref table week No.'!$B:$B,-1)),"")</f>
        <v/>
      </c>
    </row>
    <row r="2657" spans="2:9" x14ac:dyDescent="0.35">
      <c r="B2657" s="16"/>
      <c r="D2657" s="13" t="s">
        <v>82</v>
      </c>
      <c r="I2657" s="18" t="str">
        <f>IFERROR(IF($E2657="","",MATCH(E2657,'Ref table week No.'!$B:$B,-1)),"")</f>
        <v/>
      </c>
    </row>
    <row r="2658" spans="2:9" x14ac:dyDescent="0.35">
      <c r="B2658" s="16"/>
      <c r="D2658" s="13" t="s">
        <v>82</v>
      </c>
      <c r="I2658" s="18" t="str">
        <f>IFERROR(IF($E2658="","",MATCH(E2658,'Ref table week No.'!$B:$B,-1)),"")</f>
        <v/>
      </c>
    </row>
    <row r="2659" spans="2:9" x14ac:dyDescent="0.35">
      <c r="B2659" s="16"/>
      <c r="D2659" s="13" t="s">
        <v>82</v>
      </c>
      <c r="I2659" s="18" t="str">
        <f>IFERROR(IF($E2659="","",MATCH(E2659,'Ref table week No.'!$B:$B,-1)),"")</f>
        <v/>
      </c>
    </row>
    <row r="2660" spans="2:9" x14ac:dyDescent="0.35">
      <c r="B2660" s="16"/>
      <c r="D2660" s="13" t="s">
        <v>82</v>
      </c>
      <c r="I2660" s="18" t="str">
        <f>IFERROR(IF($E2660="","",MATCH(E2660,'Ref table week No.'!$B:$B,-1)),"")</f>
        <v/>
      </c>
    </row>
    <row r="2661" spans="2:9" x14ac:dyDescent="0.35">
      <c r="B2661" s="16"/>
      <c r="D2661" s="13" t="s">
        <v>82</v>
      </c>
      <c r="I2661" s="18" t="str">
        <f>IFERROR(IF($E2661="","",MATCH(E2661,'Ref table week No.'!$B:$B,-1)),"")</f>
        <v/>
      </c>
    </row>
    <row r="2662" spans="2:9" x14ac:dyDescent="0.35">
      <c r="B2662" s="16"/>
      <c r="D2662" s="13" t="s">
        <v>82</v>
      </c>
      <c r="I2662" s="18" t="str">
        <f>IFERROR(IF($E2662="","",MATCH(E2662,'Ref table week No.'!$B:$B,-1)),"")</f>
        <v/>
      </c>
    </row>
    <row r="2663" spans="2:9" x14ac:dyDescent="0.35">
      <c r="B2663" s="16"/>
      <c r="D2663" s="13" t="s">
        <v>82</v>
      </c>
      <c r="I2663" s="18" t="str">
        <f>IFERROR(IF($E2663="","",MATCH(E2663,'Ref table week No.'!$B:$B,-1)),"")</f>
        <v/>
      </c>
    </row>
    <row r="2664" spans="2:9" x14ac:dyDescent="0.35">
      <c r="B2664" s="16"/>
      <c r="D2664" s="13" t="s">
        <v>82</v>
      </c>
      <c r="I2664" s="18" t="str">
        <f>IFERROR(IF($E2664="","",MATCH(E2664,'Ref table week No.'!$B:$B,-1)),"")</f>
        <v/>
      </c>
    </row>
    <row r="2665" spans="2:9" x14ac:dyDescent="0.35">
      <c r="B2665" s="16"/>
      <c r="D2665" s="13" t="s">
        <v>82</v>
      </c>
      <c r="I2665" s="18" t="str">
        <f>IFERROR(IF($E2665="","",MATCH(E2665,'Ref table week No.'!$B:$B,-1)),"")</f>
        <v/>
      </c>
    </row>
    <row r="2666" spans="2:9" x14ac:dyDescent="0.35">
      <c r="B2666" s="16"/>
      <c r="D2666" s="13" t="s">
        <v>82</v>
      </c>
      <c r="I2666" s="18" t="str">
        <f>IFERROR(IF($E2666="","",MATCH(E2666,'Ref table week No.'!$B:$B,-1)),"")</f>
        <v/>
      </c>
    </row>
    <row r="2667" spans="2:9" x14ac:dyDescent="0.35">
      <c r="B2667" s="16"/>
      <c r="D2667" s="13" t="s">
        <v>82</v>
      </c>
      <c r="I2667" s="18" t="str">
        <f>IFERROR(IF($E2667="","",MATCH(E2667,'Ref table week No.'!$B:$B,-1)),"")</f>
        <v/>
      </c>
    </row>
    <row r="2668" spans="2:9" x14ac:dyDescent="0.35">
      <c r="B2668" s="16"/>
      <c r="D2668" s="13" t="s">
        <v>82</v>
      </c>
      <c r="I2668" s="18" t="str">
        <f>IFERROR(IF($E2668="","",MATCH(E2668,'Ref table week No.'!$B:$B,-1)),"")</f>
        <v/>
      </c>
    </row>
    <row r="2669" spans="2:9" x14ac:dyDescent="0.35">
      <c r="B2669" s="16"/>
      <c r="D2669" s="13" t="s">
        <v>82</v>
      </c>
      <c r="I2669" s="18" t="str">
        <f>IFERROR(IF($E2669="","",MATCH(E2669,'Ref table week No.'!$B:$B,-1)),"")</f>
        <v/>
      </c>
    </row>
    <row r="2670" spans="2:9" x14ac:dyDescent="0.35">
      <c r="B2670" s="16"/>
      <c r="D2670" s="13" t="s">
        <v>82</v>
      </c>
      <c r="I2670" s="18" t="str">
        <f>IFERROR(IF($E2670="","",MATCH(E2670,'Ref table week No.'!$B:$B,-1)),"")</f>
        <v/>
      </c>
    </row>
    <row r="2671" spans="2:9" x14ac:dyDescent="0.35">
      <c r="B2671" s="16"/>
      <c r="D2671" s="13" t="s">
        <v>82</v>
      </c>
      <c r="I2671" s="18" t="str">
        <f>IFERROR(IF($E2671="","",MATCH(E2671,'Ref table week No.'!$B:$B,-1)),"")</f>
        <v/>
      </c>
    </row>
    <row r="2672" spans="2:9" x14ac:dyDescent="0.35">
      <c r="B2672" s="16"/>
      <c r="D2672" s="13" t="s">
        <v>82</v>
      </c>
      <c r="I2672" s="18" t="str">
        <f>IFERROR(IF($E2672="","",MATCH(E2672,'Ref table week No.'!$B:$B,-1)),"")</f>
        <v/>
      </c>
    </row>
    <row r="2673" spans="2:9" x14ac:dyDescent="0.35">
      <c r="B2673" s="16"/>
      <c r="D2673" s="13" t="s">
        <v>82</v>
      </c>
      <c r="I2673" s="18" t="str">
        <f>IFERROR(IF($E2673="","",MATCH(E2673,'Ref table week No.'!$B:$B,-1)),"")</f>
        <v/>
      </c>
    </row>
    <row r="2674" spans="2:9" x14ac:dyDescent="0.35">
      <c r="B2674" s="16"/>
      <c r="D2674" s="13" t="s">
        <v>82</v>
      </c>
      <c r="I2674" s="18" t="str">
        <f>IFERROR(IF($E2674="","",MATCH(E2674,'Ref table week No.'!$B:$B,-1)),"")</f>
        <v/>
      </c>
    </row>
    <row r="2675" spans="2:9" x14ac:dyDescent="0.35">
      <c r="B2675" s="16"/>
      <c r="D2675" s="13" t="s">
        <v>82</v>
      </c>
      <c r="I2675" s="18" t="str">
        <f>IFERROR(IF($E2675="","",MATCH(E2675,'Ref table week No.'!$B:$B,-1)),"")</f>
        <v/>
      </c>
    </row>
    <row r="2676" spans="2:9" x14ac:dyDescent="0.35">
      <c r="B2676" s="16"/>
      <c r="D2676" s="13" t="s">
        <v>82</v>
      </c>
      <c r="I2676" s="18" t="str">
        <f>IFERROR(IF($E2676="","",MATCH(E2676,'Ref table week No.'!$B:$B,-1)),"")</f>
        <v/>
      </c>
    </row>
    <row r="2677" spans="2:9" x14ac:dyDescent="0.35">
      <c r="B2677" s="16"/>
      <c r="D2677" s="13" t="s">
        <v>82</v>
      </c>
      <c r="I2677" s="18" t="str">
        <f>IFERROR(IF($E2677="","",MATCH(E2677,'Ref table week No.'!$B:$B,-1)),"")</f>
        <v/>
      </c>
    </row>
    <row r="2678" spans="2:9" x14ac:dyDescent="0.35">
      <c r="B2678" s="16"/>
      <c r="D2678" s="13" t="s">
        <v>82</v>
      </c>
      <c r="I2678" s="18" t="str">
        <f>IFERROR(IF($E2678="","",MATCH(E2678,'Ref table week No.'!$B:$B,-1)),"")</f>
        <v/>
      </c>
    </row>
    <row r="2679" spans="2:9" x14ac:dyDescent="0.35">
      <c r="B2679" s="16"/>
      <c r="D2679" s="13" t="s">
        <v>82</v>
      </c>
      <c r="I2679" s="18" t="str">
        <f>IFERROR(IF($E2679="","",MATCH(E2679,'Ref table week No.'!$B:$B,-1)),"")</f>
        <v/>
      </c>
    </row>
    <row r="2680" spans="2:9" x14ac:dyDescent="0.35">
      <c r="B2680" s="16"/>
      <c r="D2680" s="13" t="s">
        <v>82</v>
      </c>
      <c r="I2680" s="18" t="str">
        <f>IFERROR(IF($E2680="","",MATCH(E2680,'Ref table week No.'!$B:$B,-1)),"")</f>
        <v/>
      </c>
    </row>
    <row r="2681" spans="2:9" x14ac:dyDescent="0.35">
      <c r="B2681" s="16"/>
      <c r="D2681" s="13" t="s">
        <v>82</v>
      </c>
      <c r="I2681" s="18" t="str">
        <f>IFERROR(IF($E2681="","",MATCH(E2681,'Ref table week No.'!$B:$B,-1)),"")</f>
        <v/>
      </c>
    </row>
    <row r="2682" spans="2:9" x14ac:dyDescent="0.35">
      <c r="B2682" s="16"/>
      <c r="D2682" s="13" t="s">
        <v>82</v>
      </c>
      <c r="I2682" s="18" t="str">
        <f>IFERROR(IF($E2682="","",MATCH(E2682,'Ref table week No.'!$B:$B,-1)),"")</f>
        <v/>
      </c>
    </row>
    <row r="2683" spans="2:9" x14ac:dyDescent="0.35">
      <c r="B2683" s="16"/>
      <c r="D2683" s="13" t="s">
        <v>82</v>
      </c>
      <c r="I2683" s="18" t="str">
        <f>IFERROR(IF($E2683="","",MATCH(E2683,'Ref table week No.'!$B:$B,-1)),"")</f>
        <v/>
      </c>
    </row>
    <row r="2684" spans="2:9" x14ac:dyDescent="0.35">
      <c r="B2684" s="16"/>
      <c r="D2684" s="13" t="s">
        <v>82</v>
      </c>
      <c r="I2684" s="18" t="str">
        <f>IFERROR(IF($E2684="","",MATCH(E2684,'Ref table week No.'!$B:$B,-1)),"")</f>
        <v/>
      </c>
    </row>
    <row r="2685" spans="2:9" x14ac:dyDescent="0.35">
      <c r="B2685" s="16"/>
      <c r="D2685" s="13" t="s">
        <v>82</v>
      </c>
      <c r="I2685" s="18" t="str">
        <f>IFERROR(IF($E2685="","",MATCH(E2685,'Ref table week No.'!$B:$B,-1)),"")</f>
        <v/>
      </c>
    </row>
    <row r="2686" spans="2:9" x14ac:dyDescent="0.35">
      <c r="B2686" s="16"/>
      <c r="D2686" s="13" t="s">
        <v>82</v>
      </c>
      <c r="I2686" s="18" t="str">
        <f>IFERROR(IF($E2686="","",MATCH(E2686,'Ref table week No.'!$B:$B,-1)),"")</f>
        <v/>
      </c>
    </row>
    <row r="2687" spans="2:9" x14ac:dyDescent="0.35">
      <c r="B2687" s="16"/>
      <c r="D2687" s="13" t="s">
        <v>82</v>
      </c>
      <c r="I2687" s="18" t="str">
        <f>IFERROR(IF($E2687="","",MATCH(E2687,'Ref table week No.'!$B:$B,-1)),"")</f>
        <v/>
      </c>
    </row>
    <row r="2688" spans="2:9" x14ac:dyDescent="0.35">
      <c r="B2688" s="16"/>
      <c r="D2688" s="13" t="s">
        <v>82</v>
      </c>
      <c r="I2688" s="18" t="str">
        <f>IFERROR(IF($E2688="","",MATCH(E2688,'Ref table week No.'!$B:$B,-1)),"")</f>
        <v/>
      </c>
    </row>
    <row r="2689" spans="2:9" x14ac:dyDescent="0.35">
      <c r="B2689" s="16"/>
      <c r="D2689" s="13" t="s">
        <v>82</v>
      </c>
      <c r="I2689" s="18" t="str">
        <f>IFERROR(IF($E2689="","",MATCH(E2689,'Ref table week No.'!$B:$B,-1)),"")</f>
        <v/>
      </c>
    </row>
    <row r="2690" spans="2:9" x14ac:dyDescent="0.35">
      <c r="B2690" s="16"/>
      <c r="D2690" s="13" t="s">
        <v>82</v>
      </c>
      <c r="I2690" s="18" t="str">
        <f>IFERROR(IF($E2690="","",MATCH(E2690,'Ref table week No.'!$B:$B,-1)),"")</f>
        <v/>
      </c>
    </row>
    <row r="2691" spans="2:9" x14ac:dyDescent="0.35">
      <c r="B2691" s="16"/>
      <c r="D2691" s="13" t="s">
        <v>82</v>
      </c>
      <c r="I2691" s="18" t="str">
        <f>IFERROR(IF($E2691="","",MATCH(E2691,'Ref table week No.'!$B:$B,-1)),"")</f>
        <v/>
      </c>
    </row>
    <row r="2692" spans="2:9" x14ac:dyDescent="0.35">
      <c r="B2692" s="16"/>
      <c r="D2692" s="13" t="s">
        <v>82</v>
      </c>
      <c r="I2692" s="18" t="str">
        <f>IFERROR(IF($E2692="","",MATCH(E2692,'Ref table week No.'!$B:$B,-1)),"")</f>
        <v/>
      </c>
    </row>
    <row r="2693" spans="2:9" x14ac:dyDescent="0.35">
      <c r="B2693" s="16"/>
      <c r="D2693" s="13" t="s">
        <v>82</v>
      </c>
      <c r="I2693" s="18" t="str">
        <f>IFERROR(IF($E2693="","",MATCH(E2693,'Ref table week No.'!$B:$B,-1)),"")</f>
        <v/>
      </c>
    </row>
    <row r="2694" spans="2:9" x14ac:dyDescent="0.35">
      <c r="B2694" s="16"/>
      <c r="D2694" s="13" t="s">
        <v>82</v>
      </c>
      <c r="I2694" s="18" t="str">
        <f>IFERROR(IF($E2694="","",MATCH(E2694,'Ref table week No.'!$B:$B,-1)),"")</f>
        <v/>
      </c>
    </row>
    <row r="2695" spans="2:9" x14ac:dyDescent="0.35">
      <c r="B2695" s="16"/>
      <c r="D2695" s="13" t="s">
        <v>82</v>
      </c>
      <c r="I2695" s="18" t="str">
        <f>IFERROR(IF($E2695="","",MATCH(E2695,'Ref table week No.'!$B:$B,-1)),"")</f>
        <v/>
      </c>
    </row>
    <row r="2696" spans="2:9" x14ac:dyDescent="0.35">
      <c r="B2696" s="16"/>
      <c r="D2696" s="13" t="s">
        <v>82</v>
      </c>
      <c r="I2696" s="18" t="str">
        <f>IFERROR(IF($E2696="","",MATCH(E2696,'Ref table week No.'!$B:$B,-1)),"")</f>
        <v/>
      </c>
    </row>
    <row r="2697" spans="2:9" x14ac:dyDescent="0.35">
      <c r="B2697" s="16"/>
      <c r="D2697" s="13" t="s">
        <v>82</v>
      </c>
      <c r="I2697" s="18" t="str">
        <f>IFERROR(IF($E2697="","",MATCH(E2697,'Ref table week No.'!$B:$B,-1)),"")</f>
        <v/>
      </c>
    </row>
    <row r="2698" spans="2:9" x14ac:dyDescent="0.35">
      <c r="B2698" s="16"/>
      <c r="D2698" s="13" t="s">
        <v>82</v>
      </c>
      <c r="I2698" s="18" t="str">
        <f>IFERROR(IF($E2698="","",MATCH(E2698,'Ref table week No.'!$B:$B,-1)),"")</f>
        <v/>
      </c>
    </row>
    <row r="2699" spans="2:9" x14ac:dyDescent="0.35">
      <c r="B2699" s="16"/>
      <c r="D2699" s="13" t="s">
        <v>82</v>
      </c>
      <c r="I2699" s="18" t="str">
        <f>IFERROR(IF($E2699="","",MATCH(E2699,'Ref table week No.'!$B:$B,-1)),"")</f>
        <v/>
      </c>
    </row>
    <row r="2700" spans="2:9" x14ac:dyDescent="0.35">
      <c r="B2700" s="16"/>
      <c r="D2700" s="13" t="s">
        <v>82</v>
      </c>
      <c r="I2700" s="18" t="str">
        <f>IFERROR(IF($E2700="","",MATCH(E2700,'Ref table week No.'!$B:$B,-1)),"")</f>
        <v/>
      </c>
    </row>
    <row r="2701" spans="2:9" x14ac:dyDescent="0.35">
      <c r="B2701" s="16"/>
      <c r="D2701" s="13" t="s">
        <v>82</v>
      </c>
      <c r="I2701" s="18" t="str">
        <f>IFERROR(IF($E2701="","",MATCH(E2701,'Ref table week No.'!$B:$B,-1)),"")</f>
        <v/>
      </c>
    </row>
    <row r="2702" spans="2:9" x14ac:dyDescent="0.35">
      <c r="B2702" s="16"/>
      <c r="D2702" s="13" t="s">
        <v>82</v>
      </c>
      <c r="I2702" s="18" t="str">
        <f>IFERROR(IF($E2702="","",MATCH(E2702,'Ref table week No.'!$B:$B,-1)),"")</f>
        <v/>
      </c>
    </row>
    <row r="2703" spans="2:9" x14ac:dyDescent="0.35">
      <c r="B2703" s="16"/>
      <c r="D2703" s="13" t="s">
        <v>82</v>
      </c>
      <c r="I2703" s="18" t="str">
        <f>IFERROR(IF($E2703="","",MATCH(E2703,'Ref table week No.'!$B:$B,-1)),"")</f>
        <v/>
      </c>
    </row>
    <row r="2704" spans="2:9" x14ac:dyDescent="0.35">
      <c r="B2704" s="16"/>
      <c r="D2704" s="13" t="s">
        <v>82</v>
      </c>
      <c r="I2704" s="18" t="str">
        <f>IFERROR(IF($E2704="","",MATCH(E2704,'Ref table week No.'!$B:$B,-1)),"")</f>
        <v/>
      </c>
    </row>
    <row r="2705" spans="2:9" x14ac:dyDescent="0.35">
      <c r="B2705" s="16"/>
      <c r="D2705" s="13" t="s">
        <v>82</v>
      </c>
      <c r="I2705" s="18" t="str">
        <f>IFERROR(IF($E2705="","",MATCH(E2705,'Ref table week No.'!$B:$B,-1)),"")</f>
        <v/>
      </c>
    </row>
    <row r="2706" spans="2:9" x14ac:dyDescent="0.35">
      <c r="B2706" s="16"/>
      <c r="D2706" s="13" t="s">
        <v>82</v>
      </c>
      <c r="I2706" s="18" t="str">
        <f>IFERROR(IF($E2706="","",MATCH(E2706,'Ref table week No.'!$B:$B,-1)),"")</f>
        <v/>
      </c>
    </row>
    <row r="2707" spans="2:9" x14ac:dyDescent="0.35">
      <c r="B2707" s="16"/>
      <c r="D2707" s="13" t="s">
        <v>82</v>
      </c>
      <c r="I2707" s="18" t="str">
        <f>IFERROR(IF($E2707="","",MATCH(E2707,'Ref table week No.'!$B:$B,-1)),"")</f>
        <v/>
      </c>
    </row>
    <row r="2708" spans="2:9" x14ac:dyDescent="0.35">
      <c r="B2708" s="16"/>
      <c r="D2708" s="13" t="s">
        <v>82</v>
      </c>
      <c r="I2708" s="18" t="str">
        <f>IFERROR(IF($E2708="","",MATCH(E2708,'Ref table week No.'!$B:$B,-1)),"")</f>
        <v/>
      </c>
    </row>
    <row r="2709" spans="2:9" x14ac:dyDescent="0.35">
      <c r="B2709" s="16"/>
      <c r="D2709" s="13" t="s">
        <v>82</v>
      </c>
      <c r="I2709" s="18" t="str">
        <f>IFERROR(IF($E2709="","",MATCH(E2709,'Ref table week No.'!$B:$B,-1)),"")</f>
        <v/>
      </c>
    </row>
    <row r="2710" spans="2:9" x14ac:dyDescent="0.35">
      <c r="B2710" s="16"/>
      <c r="D2710" s="13" t="s">
        <v>82</v>
      </c>
      <c r="I2710" s="18" t="str">
        <f>IFERROR(IF($E2710="","",MATCH(E2710,'Ref table week No.'!$B:$B,-1)),"")</f>
        <v/>
      </c>
    </row>
    <row r="2711" spans="2:9" x14ac:dyDescent="0.35">
      <c r="B2711" s="16"/>
      <c r="D2711" s="13" t="s">
        <v>82</v>
      </c>
      <c r="I2711" s="18" t="str">
        <f>IFERROR(IF($E2711="","",MATCH(E2711,'Ref table week No.'!$B:$B,-1)),"")</f>
        <v/>
      </c>
    </row>
    <row r="2712" spans="2:9" x14ac:dyDescent="0.35">
      <c r="B2712" s="16"/>
      <c r="D2712" s="13" t="s">
        <v>82</v>
      </c>
      <c r="I2712" s="18" t="str">
        <f>IFERROR(IF($E2712="","",MATCH(E2712,'Ref table week No.'!$B:$B,-1)),"")</f>
        <v/>
      </c>
    </row>
    <row r="2713" spans="2:9" x14ac:dyDescent="0.35">
      <c r="B2713" s="16"/>
      <c r="D2713" s="13" t="s">
        <v>82</v>
      </c>
      <c r="I2713" s="18" t="str">
        <f>IFERROR(IF($E2713="","",MATCH(E2713,'Ref table week No.'!$B:$B,-1)),"")</f>
        <v/>
      </c>
    </row>
    <row r="2714" spans="2:9" x14ac:dyDescent="0.35">
      <c r="B2714" s="16"/>
      <c r="D2714" s="13" t="s">
        <v>82</v>
      </c>
      <c r="I2714" s="18" t="str">
        <f>IFERROR(IF($E2714="","",MATCH(E2714,'Ref table week No.'!$B:$B,-1)),"")</f>
        <v/>
      </c>
    </row>
    <row r="2715" spans="2:9" x14ac:dyDescent="0.35">
      <c r="B2715" s="16"/>
      <c r="D2715" s="13" t="s">
        <v>82</v>
      </c>
      <c r="I2715" s="18" t="str">
        <f>IFERROR(IF($E2715="","",MATCH(E2715,'Ref table week No.'!$B:$B,-1)),"")</f>
        <v/>
      </c>
    </row>
    <row r="2716" spans="2:9" x14ac:dyDescent="0.35">
      <c r="B2716" s="16"/>
      <c r="D2716" s="13" t="s">
        <v>82</v>
      </c>
      <c r="I2716" s="18" t="str">
        <f>IFERROR(IF($E2716="","",MATCH(E2716,'Ref table week No.'!$B:$B,-1)),"")</f>
        <v/>
      </c>
    </row>
    <row r="2717" spans="2:9" x14ac:dyDescent="0.35">
      <c r="B2717" s="16"/>
      <c r="D2717" s="13" t="s">
        <v>82</v>
      </c>
      <c r="I2717" s="18" t="str">
        <f>IFERROR(IF($E2717="","",MATCH(E2717,'Ref table week No.'!$B:$B,-1)),"")</f>
        <v/>
      </c>
    </row>
    <row r="2718" spans="2:9" x14ac:dyDescent="0.35">
      <c r="B2718" s="16"/>
      <c r="D2718" s="13" t="s">
        <v>82</v>
      </c>
      <c r="I2718" s="18" t="str">
        <f>IFERROR(IF($E2718="","",MATCH(E2718,'Ref table week No.'!$B:$B,-1)),"")</f>
        <v/>
      </c>
    </row>
    <row r="2719" spans="2:9" x14ac:dyDescent="0.35">
      <c r="B2719" s="16"/>
      <c r="D2719" s="13" t="s">
        <v>82</v>
      </c>
      <c r="I2719" s="18" t="str">
        <f>IFERROR(IF($E2719="","",MATCH(E2719,'Ref table week No.'!$B:$B,-1)),"")</f>
        <v/>
      </c>
    </row>
    <row r="2720" spans="2:9" x14ac:dyDescent="0.35">
      <c r="B2720" s="16"/>
      <c r="D2720" s="13" t="s">
        <v>82</v>
      </c>
      <c r="I2720" s="18" t="str">
        <f>IFERROR(IF($E2720="","",MATCH(E2720,'Ref table week No.'!$B:$B,-1)),"")</f>
        <v/>
      </c>
    </row>
    <row r="2721" spans="2:9" x14ac:dyDescent="0.35">
      <c r="B2721" s="16"/>
      <c r="D2721" s="13" t="s">
        <v>82</v>
      </c>
      <c r="I2721" s="18" t="str">
        <f>IFERROR(IF($E2721="","",MATCH(E2721,'Ref table week No.'!$B:$B,-1)),"")</f>
        <v/>
      </c>
    </row>
    <row r="2722" spans="2:9" x14ac:dyDescent="0.35">
      <c r="B2722" s="16"/>
      <c r="D2722" s="13" t="s">
        <v>82</v>
      </c>
      <c r="I2722" s="18" t="str">
        <f>IFERROR(IF($E2722="","",MATCH(E2722,'Ref table week No.'!$B:$B,-1)),"")</f>
        <v/>
      </c>
    </row>
    <row r="2723" spans="2:9" x14ac:dyDescent="0.35">
      <c r="B2723" s="16"/>
      <c r="D2723" s="13" t="s">
        <v>82</v>
      </c>
      <c r="I2723" s="18" t="str">
        <f>IFERROR(IF($E2723="","",MATCH(E2723,'Ref table week No.'!$B:$B,-1)),"")</f>
        <v/>
      </c>
    </row>
    <row r="2724" spans="2:9" x14ac:dyDescent="0.35">
      <c r="B2724" s="16"/>
      <c r="D2724" s="13" t="s">
        <v>82</v>
      </c>
      <c r="I2724" s="18" t="str">
        <f>IFERROR(IF($E2724="","",MATCH(E2724,'Ref table week No.'!$B:$B,-1)),"")</f>
        <v/>
      </c>
    </row>
    <row r="2725" spans="2:9" x14ac:dyDescent="0.35">
      <c r="B2725" s="16"/>
      <c r="D2725" s="13" t="s">
        <v>82</v>
      </c>
      <c r="I2725" s="18" t="str">
        <f>IFERROR(IF($E2725="","",MATCH(E2725,'Ref table week No.'!$B:$B,-1)),"")</f>
        <v/>
      </c>
    </row>
    <row r="2726" spans="2:9" x14ac:dyDescent="0.35">
      <c r="B2726" s="16"/>
      <c r="D2726" s="13" t="s">
        <v>82</v>
      </c>
      <c r="I2726" s="18" t="str">
        <f>IFERROR(IF($E2726="","",MATCH(E2726,'Ref table week No.'!$B:$B,-1)),"")</f>
        <v/>
      </c>
    </row>
    <row r="2727" spans="2:9" x14ac:dyDescent="0.35">
      <c r="B2727" s="16"/>
      <c r="D2727" s="13" t="s">
        <v>82</v>
      </c>
      <c r="I2727" s="18" t="str">
        <f>IFERROR(IF($E2727="","",MATCH(E2727,'Ref table week No.'!$B:$B,-1)),"")</f>
        <v/>
      </c>
    </row>
    <row r="2728" spans="2:9" x14ac:dyDescent="0.35">
      <c r="B2728" s="16"/>
      <c r="D2728" s="13" t="s">
        <v>82</v>
      </c>
      <c r="I2728" s="18" t="str">
        <f>IFERROR(IF($E2728="","",MATCH(E2728,'Ref table week No.'!$B:$B,-1)),"")</f>
        <v/>
      </c>
    </row>
    <row r="2729" spans="2:9" x14ac:dyDescent="0.35">
      <c r="B2729" s="16"/>
      <c r="D2729" s="13" t="s">
        <v>82</v>
      </c>
      <c r="I2729" s="18" t="str">
        <f>IFERROR(IF($E2729="","",MATCH(E2729,'Ref table week No.'!$B:$B,-1)),"")</f>
        <v/>
      </c>
    </row>
    <row r="2730" spans="2:9" x14ac:dyDescent="0.35">
      <c r="B2730" s="16"/>
      <c r="D2730" s="13" t="s">
        <v>82</v>
      </c>
      <c r="I2730" s="18" t="str">
        <f>IFERROR(IF($E2730="","",MATCH(E2730,'Ref table week No.'!$B:$B,-1)),"")</f>
        <v/>
      </c>
    </row>
    <row r="2731" spans="2:9" x14ac:dyDescent="0.35">
      <c r="B2731" s="16"/>
      <c r="D2731" s="13" t="s">
        <v>82</v>
      </c>
      <c r="I2731" s="18" t="str">
        <f>IFERROR(IF($E2731="","",MATCH(E2731,'Ref table week No.'!$B:$B,-1)),"")</f>
        <v/>
      </c>
    </row>
    <row r="2732" spans="2:9" x14ac:dyDescent="0.35">
      <c r="B2732" s="16"/>
      <c r="D2732" s="13" t="s">
        <v>82</v>
      </c>
      <c r="I2732" s="18" t="str">
        <f>IFERROR(IF($E2732="","",MATCH(E2732,'Ref table week No.'!$B:$B,-1)),"")</f>
        <v/>
      </c>
    </row>
    <row r="2733" spans="2:9" x14ac:dyDescent="0.35">
      <c r="B2733" s="16"/>
      <c r="D2733" s="13" t="s">
        <v>82</v>
      </c>
      <c r="I2733" s="18" t="str">
        <f>IFERROR(IF($E2733="","",MATCH(E2733,'Ref table week No.'!$B:$B,-1)),"")</f>
        <v/>
      </c>
    </row>
    <row r="2734" spans="2:9" x14ac:dyDescent="0.35">
      <c r="B2734" s="16"/>
      <c r="D2734" s="13" t="s">
        <v>82</v>
      </c>
      <c r="I2734" s="18" t="str">
        <f>IFERROR(IF($E2734="","",MATCH(E2734,'Ref table week No.'!$B:$B,-1)),"")</f>
        <v/>
      </c>
    </row>
    <row r="2735" spans="2:9" x14ac:dyDescent="0.35">
      <c r="B2735" s="16"/>
      <c r="D2735" s="13" t="s">
        <v>82</v>
      </c>
      <c r="I2735" s="18" t="str">
        <f>IFERROR(IF($E2735="","",MATCH(E2735,'Ref table week No.'!$B:$B,-1)),"")</f>
        <v/>
      </c>
    </row>
    <row r="2736" spans="2:9" x14ac:dyDescent="0.35">
      <c r="B2736" s="16"/>
      <c r="D2736" s="13" t="s">
        <v>82</v>
      </c>
      <c r="I2736" s="18" t="str">
        <f>IFERROR(IF($E2736="","",MATCH(E2736,'Ref table week No.'!$B:$B,-1)),"")</f>
        <v/>
      </c>
    </row>
    <row r="2737" spans="2:9" x14ac:dyDescent="0.35">
      <c r="B2737" s="16"/>
      <c r="D2737" s="13" t="s">
        <v>82</v>
      </c>
      <c r="I2737" s="18" t="str">
        <f>IFERROR(IF($E2737="","",MATCH(E2737,'Ref table week No.'!$B:$B,-1)),"")</f>
        <v/>
      </c>
    </row>
    <row r="2738" spans="2:9" x14ac:dyDescent="0.35">
      <c r="B2738" s="16"/>
      <c r="D2738" s="13" t="s">
        <v>82</v>
      </c>
      <c r="I2738" s="18" t="str">
        <f>IFERROR(IF($E2738="","",MATCH(E2738,'Ref table week No.'!$B:$B,-1)),"")</f>
        <v/>
      </c>
    </row>
    <row r="2739" spans="2:9" x14ac:dyDescent="0.35">
      <c r="B2739" s="16"/>
      <c r="D2739" s="13" t="s">
        <v>82</v>
      </c>
      <c r="I2739" s="18" t="str">
        <f>IFERROR(IF($E2739="","",MATCH(E2739,'Ref table week No.'!$B:$B,-1)),"")</f>
        <v/>
      </c>
    </row>
    <row r="2740" spans="2:9" x14ac:dyDescent="0.35">
      <c r="B2740" s="16"/>
      <c r="D2740" s="13" t="s">
        <v>82</v>
      </c>
      <c r="I2740" s="18" t="str">
        <f>IFERROR(IF($E2740="","",MATCH(E2740,'Ref table week No.'!$B:$B,-1)),"")</f>
        <v/>
      </c>
    </row>
    <row r="2741" spans="2:9" x14ac:dyDescent="0.35">
      <c r="B2741" s="16"/>
      <c r="D2741" s="13" t="s">
        <v>82</v>
      </c>
      <c r="I2741" s="18" t="str">
        <f>IFERROR(IF($E2741="","",MATCH(E2741,'Ref table week No.'!$B:$B,-1)),"")</f>
        <v/>
      </c>
    </row>
    <row r="2742" spans="2:9" x14ac:dyDescent="0.35">
      <c r="B2742" s="16"/>
      <c r="D2742" s="13" t="s">
        <v>82</v>
      </c>
      <c r="I2742" s="18" t="str">
        <f>IFERROR(IF($E2742="","",MATCH(E2742,'Ref table week No.'!$B:$B,-1)),"")</f>
        <v/>
      </c>
    </row>
    <row r="2743" spans="2:9" x14ac:dyDescent="0.35">
      <c r="B2743" s="16"/>
      <c r="D2743" s="13" t="s">
        <v>82</v>
      </c>
      <c r="I2743" s="18" t="str">
        <f>IFERROR(IF($E2743="","",MATCH(E2743,'Ref table week No.'!$B:$B,-1)),"")</f>
        <v/>
      </c>
    </row>
    <row r="2744" spans="2:9" x14ac:dyDescent="0.35">
      <c r="B2744" s="16"/>
      <c r="D2744" s="13" t="s">
        <v>82</v>
      </c>
      <c r="I2744" s="18" t="str">
        <f>IFERROR(IF($E2744="","",MATCH(E2744,'Ref table week No.'!$B:$B,-1)),"")</f>
        <v/>
      </c>
    </row>
    <row r="2745" spans="2:9" x14ac:dyDescent="0.35">
      <c r="B2745" s="16"/>
      <c r="D2745" s="13" t="s">
        <v>82</v>
      </c>
      <c r="I2745" s="18" t="str">
        <f>IFERROR(IF($E2745="","",MATCH(E2745,'Ref table week No.'!$B:$B,-1)),"")</f>
        <v/>
      </c>
    </row>
    <row r="2746" spans="2:9" x14ac:dyDescent="0.35">
      <c r="B2746" s="16"/>
      <c r="D2746" s="13" t="s">
        <v>82</v>
      </c>
      <c r="I2746" s="18" t="str">
        <f>IFERROR(IF($E2746="","",MATCH(E2746,'Ref table week No.'!$B:$B,-1)),"")</f>
        <v/>
      </c>
    </row>
    <row r="2747" spans="2:9" x14ac:dyDescent="0.35">
      <c r="B2747" s="16"/>
      <c r="D2747" s="13" t="s">
        <v>82</v>
      </c>
      <c r="I2747" s="18" t="str">
        <f>IFERROR(IF($E2747="","",MATCH(E2747,'Ref table week No.'!$B:$B,-1)),"")</f>
        <v/>
      </c>
    </row>
    <row r="2748" spans="2:9" x14ac:dyDescent="0.35">
      <c r="B2748" s="16"/>
      <c r="D2748" s="13" t="s">
        <v>82</v>
      </c>
      <c r="I2748" s="18" t="str">
        <f>IFERROR(IF($E2748="","",MATCH(E2748,'Ref table week No.'!$B:$B,-1)),"")</f>
        <v/>
      </c>
    </row>
    <row r="2749" spans="2:9" x14ac:dyDescent="0.35">
      <c r="B2749" s="16"/>
      <c r="D2749" s="13" t="s">
        <v>82</v>
      </c>
      <c r="I2749" s="18" t="str">
        <f>IFERROR(IF($E2749="","",MATCH(E2749,'Ref table week No.'!$B:$B,-1)),"")</f>
        <v/>
      </c>
    </row>
    <row r="2750" spans="2:9" x14ac:dyDescent="0.35">
      <c r="B2750" s="16"/>
      <c r="D2750" s="13" t="s">
        <v>82</v>
      </c>
      <c r="I2750" s="18" t="str">
        <f>IFERROR(IF($E2750="","",MATCH(E2750,'Ref table week No.'!$B:$B,-1)),"")</f>
        <v/>
      </c>
    </row>
    <row r="2751" spans="2:9" x14ac:dyDescent="0.35">
      <c r="B2751" s="16"/>
      <c r="D2751" s="13" t="s">
        <v>82</v>
      </c>
      <c r="I2751" s="18" t="str">
        <f>IFERROR(IF($E2751="","",MATCH(E2751,'Ref table week No.'!$B:$B,-1)),"")</f>
        <v/>
      </c>
    </row>
    <row r="2752" spans="2:9" x14ac:dyDescent="0.35">
      <c r="B2752" s="16"/>
      <c r="D2752" s="13" t="s">
        <v>82</v>
      </c>
      <c r="I2752" s="18" t="str">
        <f>IFERROR(IF($E2752="","",MATCH(E2752,'Ref table week No.'!$B:$B,-1)),"")</f>
        <v/>
      </c>
    </row>
    <row r="2753" spans="2:9" x14ac:dyDescent="0.35">
      <c r="B2753" s="16"/>
      <c r="D2753" s="13" t="s">
        <v>82</v>
      </c>
      <c r="I2753" s="18" t="str">
        <f>IFERROR(IF($E2753="","",MATCH(E2753,'Ref table week No.'!$B:$B,-1)),"")</f>
        <v/>
      </c>
    </row>
    <row r="2754" spans="2:9" x14ac:dyDescent="0.35">
      <c r="B2754" s="16"/>
      <c r="D2754" s="13" t="s">
        <v>82</v>
      </c>
      <c r="I2754" s="18" t="str">
        <f>IFERROR(IF($E2754="","",MATCH(E2754,'Ref table week No.'!$B:$B,-1)),"")</f>
        <v/>
      </c>
    </row>
    <row r="2755" spans="2:9" x14ac:dyDescent="0.35">
      <c r="B2755" s="16"/>
      <c r="D2755" s="13" t="s">
        <v>82</v>
      </c>
      <c r="I2755" s="18" t="str">
        <f>IFERROR(IF($E2755="","",MATCH(E2755,'Ref table week No.'!$B:$B,-1)),"")</f>
        <v/>
      </c>
    </row>
    <row r="2756" spans="2:9" x14ac:dyDescent="0.35">
      <c r="B2756" s="16"/>
      <c r="D2756" s="13" t="s">
        <v>82</v>
      </c>
      <c r="I2756" s="18" t="str">
        <f>IFERROR(IF($E2756="","",MATCH(E2756,'Ref table week No.'!$B:$B,-1)),"")</f>
        <v/>
      </c>
    </row>
    <row r="2757" spans="2:9" x14ac:dyDescent="0.35">
      <c r="B2757" s="16"/>
      <c r="D2757" s="13" t="s">
        <v>82</v>
      </c>
      <c r="I2757" s="18" t="str">
        <f>IFERROR(IF($E2757="","",MATCH(E2757,'Ref table week No.'!$B:$B,-1)),"")</f>
        <v/>
      </c>
    </row>
    <row r="2758" spans="2:9" x14ac:dyDescent="0.35">
      <c r="B2758" s="16"/>
      <c r="D2758" s="13" t="s">
        <v>82</v>
      </c>
      <c r="I2758" s="18" t="str">
        <f>IFERROR(IF($E2758="","",MATCH(E2758,'Ref table week No.'!$B:$B,-1)),"")</f>
        <v/>
      </c>
    </row>
    <row r="2759" spans="2:9" x14ac:dyDescent="0.35">
      <c r="B2759" s="16"/>
      <c r="D2759" s="13" t="s">
        <v>82</v>
      </c>
      <c r="I2759" s="18" t="str">
        <f>IFERROR(IF($E2759="","",MATCH(E2759,'Ref table week No.'!$B:$B,-1)),"")</f>
        <v/>
      </c>
    </row>
    <row r="2760" spans="2:9" x14ac:dyDescent="0.35">
      <c r="B2760" s="16"/>
      <c r="D2760" s="13" t="s">
        <v>82</v>
      </c>
      <c r="I2760" s="18" t="str">
        <f>IFERROR(IF($E2760="","",MATCH(E2760,'Ref table week No.'!$B:$B,-1)),"")</f>
        <v/>
      </c>
    </row>
    <row r="2761" spans="2:9" x14ac:dyDescent="0.35">
      <c r="B2761" s="16"/>
      <c r="D2761" s="13" t="s">
        <v>82</v>
      </c>
      <c r="I2761" s="18" t="str">
        <f>IFERROR(IF($E2761="","",MATCH(E2761,'Ref table week No.'!$B:$B,-1)),"")</f>
        <v/>
      </c>
    </row>
    <row r="2762" spans="2:9" x14ac:dyDescent="0.35">
      <c r="B2762" s="16"/>
      <c r="D2762" s="13" t="s">
        <v>82</v>
      </c>
      <c r="I2762" s="18" t="str">
        <f>IFERROR(IF($E2762="","",MATCH(E2762,'Ref table week No.'!$B:$B,-1)),"")</f>
        <v/>
      </c>
    </row>
    <row r="2763" spans="2:9" x14ac:dyDescent="0.35">
      <c r="B2763" s="16"/>
      <c r="D2763" s="13" t="s">
        <v>82</v>
      </c>
      <c r="I2763" s="18" t="str">
        <f>IFERROR(IF($E2763="","",MATCH(E2763,'Ref table week No.'!$B:$B,-1)),"")</f>
        <v/>
      </c>
    </row>
    <row r="2764" spans="2:9" x14ac:dyDescent="0.35">
      <c r="B2764" s="16"/>
      <c r="D2764" s="13" t="s">
        <v>82</v>
      </c>
      <c r="I2764" s="18" t="str">
        <f>IFERROR(IF($E2764="","",MATCH(E2764,'Ref table week No.'!$B:$B,-1)),"")</f>
        <v/>
      </c>
    </row>
    <row r="2765" spans="2:9" x14ac:dyDescent="0.35">
      <c r="B2765" s="16"/>
      <c r="D2765" s="13" t="s">
        <v>82</v>
      </c>
      <c r="I2765" s="18" t="str">
        <f>IFERROR(IF($E2765="","",MATCH(E2765,'Ref table week No.'!$B:$B,-1)),"")</f>
        <v/>
      </c>
    </row>
    <row r="2766" spans="2:9" x14ac:dyDescent="0.35">
      <c r="B2766" s="16"/>
      <c r="D2766" s="13" t="s">
        <v>82</v>
      </c>
      <c r="I2766" s="18" t="str">
        <f>IFERROR(IF($E2766="","",MATCH(E2766,'Ref table week No.'!$B:$B,-1)),"")</f>
        <v/>
      </c>
    </row>
    <row r="2767" spans="2:9" x14ac:dyDescent="0.35">
      <c r="B2767" s="16"/>
      <c r="D2767" s="13" t="s">
        <v>82</v>
      </c>
      <c r="I2767" s="18" t="str">
        <f>IFERROR(IF($E2767="","",MATCH(E2767,'Ref table week No.'!$B:$B,-1)),"")</f>
        <v/>
      </c>
    </row>
    <row r="2768" spans="2:9" x14ac:dyDescent="0.35">
      <c r="B2768" s="16"/>
      <c r="D2768" s="13" t="s">
        <v>82</v>
      </c>
      <c r="I2768" s="18" t="str">
        <f>IFERROR(IF($E2768="","",MATCH(E2768,'Ref table week No.'!$B:$B,-1)),"")</f>
        <v/>
      </c>
    </row>
    <row r="2769" spans="2:9" x14ac:dyDescent="0.35">
      <c r="B2769" s="16"/>
      <c r="D2769" s="13" t="s">
        <v>82</v>
      </c>
      <c r="I2769" s="18" t="str">
        <f>IFERROR(IF($E2769="","",MATCH(E2769,'Ref table week No.'!$B:$B,-1)),"")</f>
        <v/>
      </c>
    </row>
    <row r="2770" spans="2:9" x14ac:dyDescent="0.35">
      <c r="B2770" s="16"/>
      <c r="D2770" s="13" t="s">
        <v>82</v>
      </c>
      <c r="I2770" s="18" t="str">
        <f>IFERROR(IF($E2770="","",MATCH(E2770,'Ref table week No.'!$B:$B,-1)),"")</f>
        <v/>
      </c>
    </row>
    <row r="2771" spans="2:9" x14ac:dyDescent="0.35">
      <c r="B2771" s="16"/>
      <c r="D2771" s="13" t="s">
        <v>82</v>
      </c>
      <c r="I2771" s="18" t="str">
        <f>IFERROR(IF($E2771="","",MATCH(E2771,'Ref table week No.'!$B:$B,-1)),"")</f>
        <v/>
      </c>
    </row>
    <row r="2772" spans="2:9" x14ac:dyDescent="0.35">
      <c r="B2772" s="16"/>
      <c r="D2772" s="13" t="s">
        <v>82</v>
      </c>
      <c r="I2772" s="18" t="str">
        <f>IFERROR(IF($E2772="","",MATCH(E2772,'Ref table week No.'!$B:$B,-1)),"")</f>
        <v/>
      </c>
    </row>
    <row r="2773" spans="2:9" x14ac:dyDescent="0.35">
      <c r="B2773" s="16"/>
      <c r="D2773" s="13" t="s">
        <v>82</v>
      </c>
      <c r="I2773" s="18" t="str">
        <f>IFERROR(IF($E2773="","",MATCH(E2773,'Ref table week No.'!$B:$B,-1)),"")</f>
        <v/>
      </c>
    </row>
    <row r="2774" spans="2:9" x14ac:dyDescent="0.35">
      <c r="B2774" s="16"/>
      <c r="D2774" s="13" t="s">
        <v>82</v>
      </c>
      <c r="I2774" s="18" t="str">
        <f>IFERROR(IF($E2774="","",MATCH(E2774,'Ref table week No.'!$B:$B,-1)),"")</f>
        <v/>
      </c>
    </row>
    <row r="2775" spans="2:9" x14ac:dyDescent="0.35">
      <c r="B2775" s="16"/>
      <c r="D2775" s="13" t="s">
        <v>82</v>
      </c>
      <c r="I2775" s="18" t="str">
        <f>IFERROR(IF($E2775="","",MATCH(E2775,'Ref table week No.'!$B:$B,-1)),"")</f>
        <v/>
      </c>
    </row>
    <row r="2776" spans="2:9" x14ac:dyDescent="0.35">
      <c r="B2776" s="16"/>
      <c r="D2776" s="13" t="s">
        <v>82</v>
      </c>
      <c r="I2776" s="18" t="str">
        <f>IFERROR(IF($E2776="","",MATCH(E2776,'Ref table week No.'!$B:$B,-1)),"")</f>
        <v/>
      </c>
    </row>
    <row r="2777" spans="2:9" x14ac:dyDescent="0.35">
      <c r="B2777" s="16"/>
      <c r="D2777" s="13" t="s">
        <v>82</v>
      </c>
      <c r="I2777" s="18" t="str">
        <f>IFERROR(IF($E2777="","",MATCH(E2777,'Ref table week No.'!$B:$B,-1)),"")</f>
        <v/>
      </c>
    </row>
    <row r="2778" spans="2:9" x14ac:dyDescent="0.35">
      <c r="B2778" s="16"/>
      <c r="D2778" s="13" t="s">
        <v>82</v>
      </c>
      <c r="I2778" s="18" t="str">
        <f>IFERROR(IF($E2778="","",MATCH(E2778,'Ref table week No.'!$B:$B,-1)),"")</f>
        <v/>
      </c>
    </row>
    <row r="2779" spans="2:9" x14ac:dyDescent="0.35">
      <c r="B2779" s="16"/>
      <c r="D2779" s="13" t="s">
        <v>82</v>
      </c>
      <c r="I2779" s="18" t="str">
        <f>IFERROR(IF($E2779="","",MATCH(E2779,'Ref table week No.'!$B:$B,-1)),"")</f>
        <v/>
      </c>
    </row>
    <row r="2780" spans="2:9" x14ac:dyDescent="0.35">
      <c r="B2780" s="16"/>
      <c r="D2780" s="13" t="s">
        <v>82</v>
      </c>
      <c r="I2780" s="18" t="str">
        <f>IFERROR(IF($E2780="","",MATCH(E2780,'Ref table week No.'!$B:$B,-1)),"")</f>
        <v/>
      </c>
    </row>
    <row r="2781" spans="2:9" x14ac:dyDescent="0.35">
      <c r="B2781" s="16"/>
      <c r="D2781" s="13" t="s">
        <v>82</v>
      </c>
      <c r="I2781" s="18" t="str">
        <f>IFERROR(IF($E2781="","",MATCH(E2781,'Ref table week No.'!$B:$B,-1)),"")</f>
        <v/>
      </c>
    </row>
    <row r="2782" spans="2:9" x14ac:dyDescent="0.35">
      <c r="B2782" s="16"/>
      <c r="D2782" s="13" t="s">
        <v>82</v>
      </c>
      <c r="I2782" s="18" t="str">
        <f>IFERROR(IF($E2782="","",MATCH(E2782,'Ref table week No.'!$B:$B,-1)),"")</f>
        <v/>
      </c>
    </row>
    <row r="2783" spans="2:9" x14ac:dyDescent="0.35">
      <c r="B2783" s="16"/>
      <c r="D2783" s="13" t="s">
        <v>82</v>
      </c>
      <c r="I2783" s="18" t="str">
        <f>IFERROR(IF($E2783="","",MATCH(E2783,'Ref table week No.'!$B:$B,-1)),"")</f>
        <v/>
      </c>
    </row>
    <row r="2784" spans="2:9" x14ac:dyDescent="0.35">
      <c r="B2784" s="16"/>
      <c r="D2784" s="13" t="s">
        <v>82</v>
      </c>
      <c r="I2784" s="18" t="str">
        <f>IFERROR(IF($E2784="","",MATCH(E2784,'Ref table week No.'!$B:$B,-1)),"")</f>
        <v/>
      </c>
    </row>
    <row r="2785" spans="2:9" x14ac:dyDescent="0.35">
      <c r="B2785" s="16"/>
      <c r="D2785" s="13" t="s">
        <v>82</v>
      </c>
      <c r="I2785" s="18" t="str">
        <f>IFERROR(IF($E2785="","",MATCH(E2785,'Ref table week No.'!$B:$B,-1)),"")</f>
        <v/>
      </c>
    </row>
    <row r="2786" spans="2:9" x14ac:dyDescent="0.35">
      <c r="B2786" s="16"/>
      <c r="D2786" s="13" t="s">
        <v>82</v>
      </c>
      <c r="I2786" s="18" t="str">
        <f>IFERROR(IF($E2786="","",MATCH(E2786,'Ref table week No.'!$B:$B,-1)),"")</f>
        <v/>
      </c>
    </row>
    <row r="2787" spans="2:9" x14ac:dyDescent="0.35">
      <c r="B2787" s="16"/>
      <c r="D2787" s="13" t="s">
        <v>82</v>
      </c>
      <c r="I2787" s="18" t="str">
        <f>IFERROR(IF($E2787="","",MATCH(E2787,'Ref table week No.'!$B:$B,-1)),"")</f>
        <v/>
      </c>
    </row>
    <row r="2788" spans="2:9" x14ac:dyDescent="0.35">
      <c r="B2788" s="16"/>
      <c r="D2788" s="13" t="s">
        <v>82</v>
      </c>
      <c r="I2788" s="18" t="str">
        <f>IFERROR(IF($E2788="","",MATCH(E2788,'Ref table week No.'!$B:$B,-1)),"")</f>
        <v/>
      </c>
    </row>
    <row r="2789" spans="2:9" x14ac:dyDescent="0.35">
      <c r="B2789" s="16"/>
      <c r="D2789" s="13" t="s">
        <v>82</v>
      </c>
      <c r="I2789" s="18" t="str">
        <f>IFERROR(IF($E2789="","",MATCH(E2789,'Ref table week No.'!$B:$B,-1)),"")</f>
        <v/>
      </c>
    </row>
    <row r="2790" spans="2:9" x14ac:dyDescent="0.35">
      <c r="B2790" s="16"/>
      <c r="D2790" s="13" t="s">
        <v>82</v>
      </c>
      <c r="I2790" s="18" t="str">
        <f>IFERROR(IF($E2790="","",MATCH(E2790,'Ref table week No.'!$B:$B,-1)),"")</f>
        <v/>
      </c>
    </row>
    <row r="2791" spans="2:9" x14ac:dyDescent="0.35">
      <c r="B2791" s="16"/>
      <c r="D2791" s="13" t="s">
        <v>82</v>
      </c>
      <c r="I2791" s="18" t="str">
        <f>IFERROR(IF($E2791="","",MATCH(E2791,'Ref table week No.'!$B:$B,-1)),"")</f>
        <v/>
      </c>
    </row>
    <row r="2792" spans="2:9" x14ac:dyDescent="0.35">
      <c r="B2792" s="16"/>
      <c r="D2792" s="13" t="s">
        <v>82</v>
      </c>
      <c r="I2792" s="18" t="str">
        <f>IFERROR(IF($E2792="","",MATCH(E2792,'Ref table week No.'!$B:$B,-1)),"")</f>
        <v/>
      </c>
    </row>
    <row r="2793" spans="2:9" x14ac:dyDescent="0.35">
      <c r="B2793" s="16"/>
      <c r="D2793" s="13" t="s">
        <v>82</v>
      </c>
      <c r="I2793" s="18" t="str">
        <f>IFERROR(IF($E2793="","",MATCH(E2793,'Ref table week No.'!$B:$B,-1)),"")</f>
        <v/>
      </c>
    </row>
    <row r="2794" spans="2:9" x14ac:dyDescent="0.35">
      <c r="B2794" s="16"/>
      <c r="D2794" s="13" t="s">
        <v>82</v>
      </c>
      <c r="I2794" s="18" t="str">
        <f>IFERROR(IF($E2794="","",MATCH(E2794,'Ref table week No.'!$B:$B,-1)),"")</f>
        <v/>
      </c>
    </row>
    <row r="2795" spans="2:9" x14ac:dyDescent="0.35">
      <c r="B2795" s="16"/>
      <c r="D2795" s="13" t="s">
        <v>82</v>
      </c>
      <c r="I2795" s="18" t="str">
        <f>IFERROR(IF($E2795="","",MATCH(E2795,'Ref table week No.'!$B:$B,-1)),"")</f>
        <v/>
      </c>
    </row>
    <row r="2796" spans="2:9" x14ac:dyDescent="0.35">
      <c r="B2796" s="16"/>
      <c r="D2796" s="13" t="s">
        <v>82</v>
      </c>
      <c r="I2796" s="18" t="str">
        <f>IFERROR(IF($E2796="","",MATCH(E2796,'Ref table week No.'!$B:$B,-1)),"")</f>
        <v/>
      </c>
    </row>
    <row r="2797" spans="2:9" x14ac:dyDescent="0.35">
      <c r="B2797" s="16"/>
      <c r="D2797" s="13" t="s">
        <v>82</v>
      </c>
      <c r="I2797" s="18" t="str">
        <f>IFERROR(IF($E2797="","",MATCH(E2797,'Ref table week No.'!$B:$B,-1)),"")</f>
        <v/>
      </c>
    </row>
    <row r="2798" spans="2:9" x14ac:dyDescent="0.35">
      <c r="B2798" s="16"/>
      <c r="D2798" s="13" t="s">
        <v>82</v>
      </c>
      <c r="I2798" s="18" t="str">
        <f>IFERROR(IF($E2798="","",MATCH(E2798,'Ref table week No.'!$B:$B,-1)),"")</f>
        <v/>
      </c>
    </row>
    <row r="2799" spans="2:9" x14ac:dyDescent="0.35">
      <c r="B2799" s="16"/>
      <c r="D2799" s="13" t="s">
        <v>82</v>
      </c>
      <c r="I2799" s="18" t="str">
        <f>IFERROR(IF($E2799="","",MATCH(E2799,'Ref table week No.'!$B:$B,-1)),"")</f>
        <v/>
      </c>
    </row>
    <row r="2800" spans="2:9" x14ac:dyDescent="0.35">
      <c r="B2800" s="16"/>
      <c r="D2800" s="13" t="s">
        <v>82</v>
      </c>
      <c r="I2800" s="18" t="str">
        <f>IFERROR(IF($E2800="","",MATCH(E2800,'Ref table week No.'!$B:$B,-1)),"")</f>
        <v/>
      </c>
    </row>
    <row r="2801" spans="2:9" x14ac:dyDescent="0.35">
      <c r="B2801" s="16"/>
      <c r="D2801" s="13" t="s">
        <v>82</v>
      </c>
      <c r="I2801" s="18" t="str">
        <f>IFERROR(IF($E2801="","",MATCH(E2801,'Ref table week No.'!$B:$B,-1)),"")</f>
        <v/>
      </c>
    </row>
    <row r="2802" spans="2:9" x14ac:dyDescent="0.35">
      <c r="B2802" s="16"/>
      <c r="D2802" s="13" t="s">
        <v>82</v>
      </c>
      <c r="I2802" s="18" t="str">
        <f>IFERROR(IF($E2802="","",MATCH(E2802,'Ref table week No.'!$B:$B,-1)),"")</f>
        <v/>
      </c>
    </row>
    <row r="2803" spans="2:9" x14ac:dyDescent="0.35">
      <c r="B2803" s="16"/>
      <c r="D2803" s="13" t="s">
        <v>82</v>
      </c>
      <c r="I2803" s="18" t="str">
        <f>IFERROR(IF($E2803="","",MATCH(E2803,'Ref table week No.'!$B:$B,-1)),"")</f>
        <v/>
      </c>
    </row>
    <row r="2804" spans="2:9" x14ac:dyDescent="0.35">
      <c r="B2804" s="16"/>
      <c r="D2804" s="13" t="s">
        <v>82</v>
      </c>
      <c r="I2804" s="18" t="str">
        <f>IFERROR(IF($E2804="","",MATCH(E2804,'Ref table week No.'!$B:$B,-1)),"")</f>
        <v/>
      </c>
    </row>
    <row r="2805" spans="2:9" x14ac:dyDescent="0.35">
      <c r="B2805" s="16"/>
      <c r="D2805" s="13" t="s">
        <v>82</v>
      </c>
      <c r="I2805" s="18" t="str">
        <f>IFERROR(IF($E2805="","",MATCH(E2805,'Ref table week No.'!$B:$B,-1)),"")</f>
        <v/>
      </c>
    </row>
    <row r="2806" spans="2:9" x14ac:dyDescent="0.35">
      <c r="B2806" s="16"/>
      <c r="D2806" s="13" t="s">
        <v>82</v>
      </c>
      <c r="I2806" s="18" t="str">
        <f>IFERROR(IF($E2806="","",MATCH(E2806,'Ref table week No.'!$B:$B,-1)),"")</f>
        <v/>
      </c>
    </row>
    <row r="2807" spans="2:9" x14ac:dyDescent="0.35">
      <c r="B2807" s="16"/>
      <c r="D2807" s="13" t="s">
        <v>82</v>
      </c>
      <c r="I2807" s="18" t="str">
        <f>IFERROR(IF($E2807="","",MATCH(E2807,'Ref table week No.'!$B:$B,-1)),"")</f>
        <v/>
      </c>
    </row>
    <row r="2808" spans="2:9" x14ac:dyDescent="0.35">
      <c r="B2808" s="16"/>
      <c r="D2808" s="13" t="s">
        <v>82</v>
      </c>
      <c r="I2808" s="18" t="str">
        <f>IFERROR(IF($E2808="","",MATCH(E2808,'Ref table week No.'!$B:$B,-1)),"")</f>
        <v/>
      </c>
    </row>
    <row r="2809" spans="2:9" x14ac:dyDescent="0.35">
      <c r="B2809" s="16"/>
      <c r="D2809" s="13" t="s">
        <v>82</v>
      </c>
      <c r="I2809" s="18" t="str">
        <f>IFERROR(IF($E2809="","",MATCH(E2809,'Ref table week No.'!$B:$B,-1)),"")</f>
        <v/>
      </c>
    </row>
    <row r="2810" spans="2:9" x14ac:dyDescent="0.35">
      <c r="B2810" s="16"/>
      <c r="D2810" s="13" t="s">
        <v>82</v>
      </c>
      <c r="I2810" s="18" t="str">
        <f>IFERROR(IF($E2810="","",MATCH(E2810,'Ref table week No.'!$B:$B,-1)),"")</f>
        <v/>
      </c>
    </row>
    <row r="2811" spans="2:9" x14ac:dyDescent="0.35">
      <c r="B2811" s="16"/>
      <c r="D2811" s="13" t="s">
        <v>82</v>
      </c>
      <c r="I2811" s="18" t="str">
        <f>IFERROR(IF($E2811="","",MATCH(E2811,'Ref table week No.'!$B:$B,-1)),"")</f>
        <v/>
      </c>
    </row>
    <row r="2812" spans="2:9" x14ac:dyDescent="0.35">
      <c r="B2812" s="16"/>
      <c r="D2812" s="13" t="s">
        <v>82</v>
      </c>
      <c r="I2812" s="18" t="str">
        <f>IFERROR(IF($E2812="","",MATCH(E2812,'Ref table week No.'!$B:$B,-1)),"")</f>
        <v/>
      </c>
    </row>
    <row r="2813" spans="2:9" x14ac:dyDescent="0.35">
      <c r="B2813" s="16"/>
      <c r="D2813" s="13" t="s">
        <v>82</v>
      </c>
      <c r="I2813" s="18" t="str">
        <f>IFERROR(IF($E2813="","",MATCH(E2813,'Ref table week No.'!$B:$B,-1)),"")</f>
        <v/>
      </c>
    </row>
    <row r="2814" spans="2:9" x14ac:dyDescent="0.35">
      <c r="B2814" s="16"/>
      <c r="D2814" s="13" t="s">
        <v>82</v>
      </c>
      <c r="I2814" s="18" t="str">
        <f>IFERROR(IF($E2814="","",MATCH(E2814,'Ref table week No.'!$B:$B,-1)),"")</f>
        <v/>
      </c>
    </row>
    <row r="2815" spans="2:9" x14ac:dyDescent="0.35">
      <c r="B2815" s="16"/>
      <c r="D2815" s="13" t="s">
        <v>82</v>
      </c>
      <c r="I2815" s="18" t="str">
        <f>IFERROR(IF($E2815="","",MATCH(E2815,'Ref table week No.'!$B:$B,-1)),"")</f>
        <v/>
      </c>
    </row>
    <row r="2816" spans="2:9" x14ac:dyDescent="0.35">
      <c r="B2816" s="16"/>
      <c r="D2816" s="13" t="s">
        <v>82</v>
      </c>
      <c r="I2816" s="18" t="str">
        <f>IFERROR(IF($E2816="","",MATCH(E2816,'Ref table week No.'!$B:$B,-1)),"")</f>
        <v/>
      </c>
    </row>
    <row r="2817" spans="2:9" x14ac:dyDescent="0.35">
      <c r="B2817" s="16"/>
      <c r="D2817" s="13" t="s">
        <v>82</v>
      </c>
      <c r="I2817" s="18" t="str">
        <f>IFERROR(IF($E2817="","",MATCH(E2817,'Ref table week No.'!$B:$B,-1)),"")</f>
        <v/>
      </c>
    </row>
    <row r="2818" spans="2:9" x14ac:dyDescent="0.35">
      <c r="B2818" s="16"/>
      <c r="D2818" s="13" t="s">
        <v>82</v>
      </c>
      <c r="I2818" s="18" t="str">
        <f>IFERROR(IF($E2818="","",MATCH(E2818,'Ref table week No.'!$B:$B,-1)),"")</f>
        <v/>
      </c>
    </row>
    <row r="2819" spans="2:9" x14ac:dyDescent="0.35">
      <c r="B2819" s="16"/>
      <c r="D2819" s="13" t="s">
        <v>82</v>
      </c>
      <c r="I2819" s="18" t="str">
        <f>IFERROR(IF($E2819="","",MATCH(E2819,'Ref table week No.'!$B:$B,-1)),"")</f>
        <v/>
      </c>
    </row>
    <row r="2820" spans="2:9" x14ac:dyDescent="0.35">
      <c r="B2820" s="16"/>
      <c r="D2820" s="13" t="s">
        <v>82</v>
      </c>
      <c r="I2820" s="18" t="str">
        <f>IFERROR(IF($E2820="","",MATCH(E2820,'Ref table week No.'!$B:$B,-1)),"")</f>
        <v/>
      </c>
    </row>
    <row r="2821" spans="2:9" x14ac:dyDescent="0.35">
      <c r="B2821" s="16"/>
      <c r="D2821" s="13" t="s">
        <v>82</v>
      </c>
      <c r="I2821" s="18" t="str">
        <f>IFERROR(IF($E2821="","",MATCH(E2821,'Ref table week No.'!$B:$B,-1)),"")</f>
        <v/>
      </c>
    </row>
    <row r="2822" spans="2:9" x14ac:dyDescent="0.35">
      <c r="B2822" s="16"/>
      <c r="D2822" s="13" t="s">
        <v>82</v>
      </c>
      <c r="I2822" s="18" t="str">
        <f>IFERROR(IF($E2822="","",MATCH(E2822,'Ref table week No.'!$B:$B,-1)),"")</f>
        <v/>
      </c>
    </row>
    <row r="2823" spans="2:9" x14ac:dyDescent="0.35">
      <c r="B2823" s="16"/>
      <c r="D2823" s="13" t="s">
        <v>82</v>
      </c>
      <c r="I2823" s="18" t="str">
        <f>IFERROR(IF($E2823="","",MATCH(E2823,'Ref table week No.'!$B:$B,-1)),"")</f>
        <v/>
      </c>
    </row>
    <row r="2824" spans="2:9" x14ac:dyDescent="0.35">
      <c r="B2824" s="16"/>
      <c r="D2824" s="13" t="s">
        <v>82</v>
      </c>
      <c r="I2824" s="18" t="str">
        <f>IFERROR(IF($E2824="","",MATCH(E2824,'Ref table week No.'!$B:$B,-1)),"")</f>
        <v/>
      </c>
    </row>
    <row r="2825" spans="2:9" x14ac:dyDescent="0.35">
      <c r="B2825" s="16"/>
      <c r="D2825" s="13" t="s">
        <v>82</v>
      </c>
      <c r="I2825" s="18" t="str">
        <f>IFERROR(IF($E2825="","",MATCH(E2825,'Ref table week No.'!$B:$B,-1)),"")</f>
        <v/>
      </c>
    </row>
    <row r="2826" spans="2:9" x14ac:dyDescent="0.35">
      <c r="B2826" s="16"/>
      <c r="D2826" s="13" t="s">
        <v>82</v>
      </c>
      <c r="I2826" s="18" t="str">
        <f>IFERROR(IF($E2826="","",MATCH(E2826,'Ref table week No.'!$B:$B,-1)),"")</f>
        <v/>
      </c>
    </row>
    <row r="2827" spans="2:9" x14ac:dyDescent="0.35">
      <c r="B2827" s="16"/>
      <c r="D2827" s="13" t="s">
        <v>82</v>
      </c>
      <c r="I2827" s="18" t="str">
        <f>IFERROR(IF($E2827="","",MATCH(E2827,'Ref table week No.'!$B:$B,-1)),"")</f>
        <v/>
      </c>
    </row>
    <row r="2828" spans="2:9" x14ac:dyDescent="0.35">
      <c r="B2828" s="16"/>
      <c r="D2828" s="13" t="s">
        <v>82</v>
      </c>
      <c r="I2828" s="18" t="str">
        <f>IFERROR(IF($E2828="","",MATCH(E2828,'Ref table week No.'!$B:$B,-1)),"")</f>
        <v/>
      </c>
    </row>
    <row r="2829" spans="2:9" x14ac:dyDescent="0.35">
      <c r="B2829" s="16"/>
      <c r="D2829" s="13" t="s">
        <v>82</v>
      </c>
      <c r="I2829" s="18" t="str">
        <f>IFERROR(IF($E2829="","",MATCH(E2829,'Ref table week No.'!$B:$B,-1)),"")</f>
        <v/>
      </c>
    </row>
    <row r="2830" spans="2:9" x14ac:dyDescent="0.35">
      <c r="B2830" s="16"/>
      <c r="D2830" s="13" t="s">
        <v>82</v>
      </c>
      <c r="I2830" s="18" t="str">
        <f>IFERROR(IF($E2830="","",MATCH(E2830,'Ref table week No.'!$B:$B,-1)),"")</f>
        <v/>
      </c>
    </row>
    <row r="2831" spans="2:9" x14ac:dyDescent="0.35">
      <c r="B2831" s="16"/>
      <c r="D2831" s="13" t="s">
        <v>82</v>
      </c>
      <c r="I2831" s="18" t="str">
        <f>IFERROR(IF($E2831="","",MATCH(E2831,'Ref table week No.'!$B:$B,-1)),"")</f>
        <v/>
      </c>
    </row>
    <row r="2832" spans="2:9" x14ac:dyDescent="0.35">
      <c r="B2832" s="16"/>
      <c r="D2832" s="13" t="s">
        <v>82</v>
      </c>
      <c r="I2832" s="18" t="str">
        <f>IFERROR(IF($E2832="","",MATCH(E2832,'Ref table week No.'!$B:$B,-1)),"")</f>
        <v/>
      </c>
    </row>
    <row r="2833" spans="2:9" x14ac:dyDescent="0.35">
      <c r="B2833" s="16"/>
      <c r="D2833" s="13" t="s">
        <v>82</v>
      </c>
      <c r="I2833" s="18" t="str">
        <f>IFERROR(IF($E2833="","",MATCH(E2833,'Ref table week No.'!$B:$B,-1)),"")</f>
        <v/>
      </c>
    </row>
    <row r="2834" spans="2:9" x14ac:dyDescent="0.35">
      <c r="B2834" s="16"/>
      <c r="D2834" s="13" t="s">
        <v>82</v>
      </c>
      <c r="I2834" s="18" t="str">
        <f>IFERROR(IF($E2834="","",MATCH(E2834,'Ref table week No.'!$B:$B,-1)),"")</f>
        <v/>
      </c>
    </row>
    <row r="2835" spans="2:9" x14ac:dyDescent="0.35">
      <c r="B2835" s="16"/>
      <c r="D2835" s="13" t="s">
        <v>82</v>
      </c>
      <c r="I2835" s="18" t="str">
        <f>IFERROR(IF($E2835="","",MATCH(E2835,'Ref table week No.'!$B:$B,-1)),"")</f>
        <v/>
      </c>
    </row>
    <row r="2836" spans="2:9" x14ac:dyDescent="0.35">
      <c r="B2836" s="16"/>
      <c r="D2836" s="13" t="s">
        <v>82</v>
      </c>
      <c r="I2836" s="18" t="str">
        <f>IFERROR(IF($E2836="","",MATCH(E2836,'Ref table week No.'!$B:$B,-1)),"")</f>
        <v/>
      </c>
    </row>
    <row r="2837" spans="2:9" x14ac:dyDescent="0.35">
      <c r="B2837" s="16"/>
      <c r="D2837" s="13" t="s">
        <v>82</v>
      </c>
      <c r="I2837" s="18" t="str">
        <f>IFERROR(IF($E2837="","",MATCH(E2837,'Ref table week No.'!$B:$B,-1)),"")</f>
        <v/>
      </c>
    </row>
    <row r="2838" spans="2:9" x14ac:dyDescent="0.35">
      <c r="B2838" s="16"/>
      <c r="D2838" s="13" t="s">
        <v>82</v>
      </c>
      <c r="I2838" s="18" t="str">
        <f>IFERROR(IF($E2838="","",MATCH(E2838,'Ref table week No.'!$B:$B,-1)),"")</f>
        <v/>
      </c>
    </row>
    <row r="2839" spans="2:9" x14ac:dyDescent="0.35">
      <c r="B2839" s="16"/>
      <c r="D2839" s="13" t="s">
        <v>82</v>
      </c>
      <c r="I2839" s="18" t="str">
        <f>IFERROR(IF($E2839="","",MATCH(E2839,'Ref table week No.'!$B:$B,-1)),"")</f>
        <v/>
      </c>
    </row>
    <row r="2840" spans="2:9" x14ac:dyDescent="0.35">
      <c r="B2840" s="16"/>
      <c r="D2840" s="13" t="s">
        <v>82</v>
      </c>
      <c r="I2840" s="18" t="str">
        <f>IFERROR(IF($E2840="","",MATCH(E2840,'Ref table week No.'!$B:$B,-1)),"")</f>
        <v/>
      </c>
    </row>
    <row r="2841" spans="2:9" x14ac:dyDescent="0.35">
      <c r="B2841" s="16"/>
      <c r="D2841" s="13" t="s">
        <v>82</v>
      </c>
      <c r="I2841" s="18" t="str">
        <f>IFERROR(IF($E2841="","",MATCH(E2841,'Ref table week No.'!$B:$B,-1)),"")</f>
        <v/>
      </c>
    </row>
    <row r="2842" spans="2:9" x14ac:dyDescent="0.35">
      <c r="B2842" s="16"/>
      <c r="D2842" s="13" t="s">
        <v>82</v>
      </c>
      <c r="I2842" s="18" t="str">
        <f>IFERROR(IF($E2842="","",MATCH(E2842,'Ref table week No.'!$B:$B,-1)),"")</f>
        <v/>
      </c>
    </row>
    <row r="2843" spans="2:9" x14ac:dyDescent="0.35">
      <c r="B2843" s="16"/>
      <c r="D2843" s="13" t="s">
        <v>82</v>
      </c>
      <c r="I2843" s="18" t="str">
        <f>IFERROR(IF($E2843="","",MATCH(E2843,'Ref table week No.'!$B:$B,-1)),"")</f>
        <v/>
      </c>
    </row>
    <row r="2844" spans="2:9" x14ac:dyDescent="0.35">
      <c r="B2844" s="16"/>
      <c r="D2844" s="13" t="s">
        <v>82</v>
      </c>
      <c r="I2844" s="18" t="str">
        <f>IFERROR(IF($E2844="","",MATCH(E2844,'Ref table week No.'!$B:$B,-1)),"")</f>
        <v/>
      </c>
    </row>
    <row r="2845" spans="2:9" x14ac:dyDescent="0.35">
      <c r="B2845" s="16"/>
      <c r="D2845" s="13" t="s">
        <v>82</v>
      </c>
      <c r="I2845" s="18" t="str">
        <f>IFERROR(IF($E2845="","",MATCH(E2845,'Ref table week No.'!$B:$B,-1)),"")</f>
        <v/>
      </c>
    </row>
    <row r="2846" spans="2:9" x14ac:dyDescent="0.35">
      <c r="B2846" s="16"/>
      <c r="D2846" s="13" t="s">
        <v>82</v>
      </c>
      <c r="I2846" s="18" t="str">
        <f>IFERROR(IF($E2846="","",MATCH(E2846,'Ref table week No.'!$B:$B,-1)),"")</f>
        <v/>
      </c>
    </row>
    <row r="2847" spans="2:9" x14ac:dyDescent="0.35">
      <c r="B2847" s="16"/>
      <c r="D2847" s="13" t="s">
        <v>82</v>
      </c>
      <c r="I2847" s="18" t="str">
        <f>IFERROR(IF($E2847="","",MATCH(E2847,'Ref table week No.'!$B:$B,-1)),"")</f>
        <v/>
      </c>
    </row>
    <row r="2848" spans="2:9" x14ac:dyDescent="0.35">
      <c r="B2848" s="16"/>
      <c r="D2848" s="13" t="s">
        <v>82</v>
      </c>
      <c r="I2848" s="18" t="str">
        <f>IFERROR(IF($E2848="","",MATCH(E2848,'Ref table week No.'!$B:$B,-1)),"")</f>
        <v/>
      </c>
    </row>
    <row r="2849" spans="2:9" x14ac:dyDescent="0.35">
      <c r="B2849" s="16"/>
      <c r="D2849" s="13" t="s">
        <v>82</v>
      </c>
      <c r="I2849" s="18" t="str">
        <f>IFERROR(IF($E2849="","",MATCH(E2849,'Ref table week No.'!$B:$B,-1)),"")</f>
        <v/>
      </c>
    </row>
    <row r="2850" spans="2:9" x14ac:dyDescent="0.35">
      <c r="B2850" s="16"/>
      <c r="D2850" s="13" t="s">
        <v>82</v>
      </c>
      <c r="I2850" s="18" t="str">
        <f>IFERROR(IF($E2850="","",MATCH(E2850,'Ref table week No.'!$B:$B,-1)),"")</f>
        <v/>
      </c>
    </row>
    <row r="2851" spans="2:9" x14ac:dyDescent="0.35">
      <c r="B2851" s="16"/>
      <c r="D2851" s="13" t="s">
        <v>82</v>
      </c>
      <c r="I2851" s="18" t="str">
        <f>IFERROR(IF($E2851="","",MATCH(E2851,'Ref table week No.'!$B:$B,-1)),"")</f>
        <v/>
      </c>
    </row>
    <row r="2852" spans="2:9" x14ac:dyDescent="0.35">
      <c r="B2852" s="16"/>
      <c r="D2852" s="13" t="s">
        <v>82</v>
      </c>
      <c r="I2852" s="18" t="str">
        <f>IFERROR(IF($E2852="","",MATCH(E2852,'Ref table week No.'!$B:$B,-1)),"")</f>
        <v/>
      </c>
    </row>
    <row r="2853" spans="2:9" x14ac:dyDescent="0.35">
      <c r="B2853" s="16"/>
      <c r="D2853" s="13" t="s">
        <v>82</v>
      </c>
      <c r="I2853" s="18" t="str">
        <f>IFERROR(IF($E2853="","",MATCH(E2853,'Ref table week No.'!$B:$B,-1)),"")</f>
        <v/>
      </c>
    </row>
    <row r="2854" spans="2:9" x14ac:dyDescent="0.35">
      <c r="B2854" s="16"/>
      <c r="D2854" s="13" t="s">
        <v>82</v>
      </c>
      <c r="I2854" s="18" t="str">
        <f>IFERROR(IF($E2854="","",MATCH(E2854,'Ref table week No.'!$B:$B,-1)),"")</f>
        <v/>
      </c>
    </row>
    <row r="2855" spans="2:9" x14ac:dyDescent="0.35">
      <c r="B2855" s="16"/>
      <c r="D2855" s="13" t="s">
        <v>82</v>
      </c>
      <c r="I2855" s="18" t="str">
        <f>IFERROR(IF($E2855="","",MATCH(E2855,'Ref table week No.'!$B:$B,-1)),"")</f>
        <v/>
      </c>
    </row>
    <row r="2856" spans="2:9" x14ac:dyDescent="0.35">
      <c r="B2856" s="16"/>
      <c r="D2856" s="13" t="s">
        <v>82</v>
      </c>
      <c r="I2856" s="18" t="str">
        <f>IFERROR(IF($E2856="","",MATCH(E2856,'Ref table week No.'!$B:$B,-1)),"")</f>
        <v/>
      </c>
    </row>
    <row r="2857" spans="2:9" x14ac:dyDescent="0.35">
      <c r="B2857" s="16"/>
      <c r="D2857" s="13" t="s">
        <v>82</v>
      </c>
      <c r="I2857" s="18" t="str">
        <f>IFERROR(IF($E2857="","",MATCH(E2857,'Ref table week No.'!$B:$B,-1)),"")</f>
        <v/>
      </c>
    </row>
    <row r="2858" spans="2:9" x14ac:dyDescent="0.35">
      <c r="B2858" s="16"/>
      <c r="D2858" s="13" t="s">
        <v>82</v>
      </c>
      <c r="I2858" s="18" t="str">
        <f>IFERROR(IF($E2858="","",MATCH(E2858,'Ref table week No.'!$B:$B,-1)),"")</f>
        <v/>
      </c>
    </row>
    <row r="2859" spans="2:9" x14ac:dyDescent="0.35">
      <c r="B2859" s="16"/>
      <c r="D2859" s="13" t="s">
        <v>82</v>
      </c>
      <c r="I2859" s="18" t="str">
        <f>IFERROR(IF($E2859="","",MATCH(E2859,'Ref table week No.'!$B:$B,-1)),"")</f>
        <v/>
      </c>
    </row>
    <row r="2860" spans="2:9" x14ac:dyDescent="0.35">
      <c r="B2860" s="16"/>
      <c r="D2860" s="13" t="s">
        <v>82</v>
      </c>
      <c r="I2860" s="18" t="str">
        <f>IFERROR(IF($E2860="","",MATCH(E2860,'Ref table week No.'!$B:$B,-1)),"")</f>
        <v/>
      </c>
    </row>
    <row r="2861" spans="2:9" x14ac:dyDescent="0.35">
      <c r="B2861" s="16"/>
      <c r="D2861" s="13" t="s">
        <v>82</v>
      </c>
      <c r="I2861" s="18" t="str">
        <f>IFERROR(IF($E2861="","",MATCH(E2861,'Ref table week No.'!$B:$B,-1)),"")</f>
        <v/>
      </c>
    </row>
    <row r="2862" spans="2:9" x14ac:dyDescent="0.35">
      <c r="B2862" s="16"/>
      <c r="D2862" s="13" t="s">
        <v>82</v>
      </c>
      <c r="I2862" s="18" t="str">
        <f>IFERROR(IF($E2862="","",MATCH(E2862,'Ref table week No.'!$B:$B,-1)),"")</f>
        <v/>
      </c>
    </row>
    <row r="2863" spans="2:9" x14ac:dyDescent="0.35">
      <c r="B2863" s="16"/>
      <c r="D2863" s="13" t="s">
        <v>82</v>
      </c>
      <c r="I2863" s="18" t="str">
        <f>IFERROR(IF($E2863="","",MATCH(E2863,'Ref table week No.'!$B:$B,-1)),"")</f>
        <v/>
      </c>
    </row>
    <row r="2864" spans="2:9" x14ac:dyDescent="0.35">
      <c r="B2864" s="16"/>
      <c r="D2864" s="13" t="s">
        <v>82</v>
      </c>
      <c r="I2864" s="18" t="str">
        <f>IFERROR(IF($E2864="","",MATCH(E2864,'Ref table week No.'!$B:$B,-1)),"")</f>
        <v/>
      </c>
    </row>
    <row r="2865" spans="2:9" x14ac:dyDescent="0.35">
      <c r="B2865" s="16"/>
      <c r="D2865" s="13" t="s">
        <v>82</v>
      </c>
      <c r="I2865" s="18" t="str">
        <f>IFERROR(IF($E2865="","",MATCH(E2865,'Ref table week No.'!$B:$B,-1)),"")</f>
        <v/>
      </c>
    </row>
    <row r="2866" spans="2:9" x14ac:dyDescent="0.35">
      <c r="B2866" s="16"/>
      <c r="D2866" s="13" t="s">
        <v>82</v>
      </c>
      <c r="I2866" s="18" t="str">
        <f>IFERROR(IF($E2866="","",MATCH(E2866,'Ref table week No.'!$B:$B,-1)),"")</f>
        <v/>
      </c>
    </row>
    <row r="2867" spans="2:9" x14ac:dyDescent="0.35">
      <c r="B2867" s="16"/>
      <c r="D2867" s="13" t="s">
        <v>82</v>
      </c>
      <c r="I2867" s="18" t="str">
        <f>IFERROR(IF($E2867="","",MATCH(E2867,'Ref table week No.'!$B:$B,-1)),"")</f>
        <v/>
      </c>
    </row>
    <row r="2868" spans="2:9" x14ac:dyDescent="0.35">
      <c r="B2868" s="16"/>
      <c r="D2868" s="13" t="s">
        <v>82</v>
      </c>
      <c r="I2868" s="18" t="str">
        <f>IFERROR(IF($E2868="","",MATCH(E2868,'Ref table week No.'!$B:$B,-1)),"")</f>
        <v/>
      </c>
    </row>
    <row r="2869" spans="2:9" x14ac:dyDescent="0.35">
      <c r="B2869" s="16"/>
      <c r="D2869" s="13" t="s">
        <v>82</v>
      </c>
      <c r="I2869" s="18" t="str">
        <f>IFERROR(IF($E2869="","",MATCH(E2869,'Ref table week No.'!$B:$B,-1)),"")</f>
        <v/>
      </c>
    </row>
    <row r="2870" spans="2:9" x14ac:dyDescent="0.35">
      <c r="B2870" s="16"/>
      <c r="D2870" s="13" t="s">
        <v>82</v>
      </c>
      <c r="I2870" s="18" t="str">
        <f>IFERROR(IF($E2870="","",MATCH(E2870,'Ref table week No.'!$B:$B,-1)),"")</f>
        <v/>
      </c>
    </row>
    <row r="2871" spans="2:9" x14ac:dyDescent="0.35">
      <c r="B2871" s="16"/>
      <c r="D2871" s="13" t="s">
        <v>82</v>
      </c>
      <c r="I2871" s="18" t="str">
        <f>IFERROR(IF($E2871="","",MATCH(E2871,'Ref table week No.'!$B:$B,-1)),"")</f>
        <v/>
      </c>
    </row>
    <row r="2872" spans="2:9" x14ac:dyDescent="0.35">
      <c r="B2872" s="16"/>
      <c r="D2872" s="13" t="s">
        <v>82</v>
      </c>
      <c r="I2872" s="18" t="str">
        <f>IFERROR(IF($E2872="","",MATCH(E2872,'Ref table week No.'!$B:$B,-1)),"")</f>
        <v/>
      </c>
    </row>
    <row r="2873" spans="2:9" x14ac:dyDescent="0.35">
      <c r="B2873" s="16"/>
      <c r="D2873" s="13" t="s">
        <v>82</v>
      </c>
      <c r="I2873" s="18" t="str">
        <f>IFERROR(IF($E2873="","",MATCH(E2873,'Ref table week No.'!$B:$B,-1)),"")</f>
        <v/>
      </c>
    </row>
    <row r="2874" spans="2:9" x14ac:dyDescent="0.35">
      <c r="B2874" s="16"/>
      <c r="D2874" s="13" t="s">
        <v>82</v>
      </c>
      <c r="I2874" s="18" t="str">
        <f>IFERROR(IF($E2874="","",MATCH(E2874,'Ref table week No.'!$B:$B,-1)),"")</f>
        <v/>
      </c>
    </row>
    <row r="2875" spans="2:9" x14ac:dyDescent="0.35">
      <c r="B2875" s="16"/>
      <c r="D2875" s="13" t="s">
        <v>82</v>
      </c>
      <c r="I2875" s="18" t="str">
        <f>IFERROR(IF($E2875="","",MATCH(E2875,'Ref table week No.'!$B:$B,-1)),"")</f>
        <v/>
      </c>
    </row>
    <row r="2876" spans="2:9" x14ac:dyDescent="0.35">
      <c r="B2876" s="16"/>
      <c r="D2876" s="13" t="s">
        <v>82</v>
      </c>
      <c r="I2876" s="18" t="str">
        <f>IFERROR(IF($E2876="","",MATCH(E2876,'Ref table week No.'!$B:$B,-1)),"")</f>
        <v/>
      </c>
    </row>
    <row r="2877" spans="2:9" x14ac:dyDescent="0.35">
      <c r="B2877" s="16"/>
      <c r="D2877" s="13" t="s">
        <v>82</v>
      </c>
      <c r="I2877" s="18" t="str">
        <f>IFERROR(IF($E2877="","",MATCH(E2877,'Ref table week No.'!$B:$B,-1)),"")</f>
        <v/>
      </c>
    </row>
    <row r="2878" spans="2:9" x14ac:dyDescent="0.35">
      <c r="B2878" s="16"/>
      <c r="D2878" s="13" t="s">
        <v>82</v>
      </c>
      <c r="I2878" s="18" t="str">
        <f>IFERROR(IF($E2878="","",MATCH(E2878,'Ref table week No.'!$B:$B,-1)),"")</f>
        <v/>
      </c>
    </row>
    <row r="2879" spans="2:9" x14ac:dyDescent="0.35">
      <c r="B2879" s="16"/>
      <c r="D2879" s="13" t="s">
        <v>82</v>
      </c>
      <c r="I2879" s="18" t="str">
        <f>IFERROR(IF($E2879="","",MATCH(E2879,'Ref table week No.'!$B:$B,-1)),"")</f>
        <v/>
      </c>
    </row>
    <row r="2880" spans="2:9" x14ac:dyDescent="0.35">
      <c r="B2880" s="16"/>
      <c r="D2880" s="13" t="s">
        <v>82</v>
      </c>
      <c r="I2880" s="18" t="str">
        <f>IFERROR(IF($E2880="","",MATCH(E2880,'Ref table week No.'!$B:$B,-1)),"")</f>
        <v/>
      </c>
    </row>
    <row r="2881" spans="2:9" x14ac:dyDescent="0.35">
      <c r="B2881" s="16"/>
      <c r="D2881" s="13" t="s">
        <v>82</v>
      </c>
      <c r="I2881" s="18" t="str">
        <f>IFERROR(IF($E2881="","",MATCH(E2881,'Ref table week No.'!$B:$B,-1)),"")</f>
        <v/>
      </c>
    </row>
    <row r="2882" spans="2:9" x14ac:dyDescent="0.35">
      <c r="B2882" s="16"/>
      <c r="D2882" s="13" t="s">
        <v>82</v>
      </c>
      <c r="I2882" s="18" t="str">
        <f>IFERROR(IF($E2882="","",MATCH(E2882,'Ref table week No.'!$B:$B,-1)),"")</f>
        <v/>
      </c>
    </row>
    <row r="2883" spans="2:9" x14ac:dyDescent="0.35">
      <c r="B2883" s="16"/>
      <c r="D2883" s="13" t="s">
        <v>82</v>
      </c>
      <c r="I2883" s="18" t="str">
        <f>IFERROR(IF($E2883="","",MATCH(E2883,'Ref table week No.'!$B:$B,-1)),"")</f>
        <v/>
      </c>
    </row>
    <row r="2884" spans="2:9" x14ac:dyDescent="0.35">
      <c r="B2884" s="16"/>
      <c r="D2884" s="13" t="s">
        <v>82</v>
      </c>
      <c r="I2884" s="18" t="str">
        <f>IFERROR(IF($E2884="","",MATCH(E2884,'Ref table week No.'!$B:$B,-1)),"")</f>
        <v/>
      </c>
    </row>
    <row r="2885" spans="2:9" x14ac:dyDescent="0.35">
      <c r="B2885" s="16"/>
      <c r="D2885" s="13" t="s">
        <v>82</v>
      </c>
      <c r="I2885" s="18" t="str">
        <f>IFERROR(IF($E2885="","",MATCH(E2885,'Ref table week No.'!$B:$B,-1)),"")</f>
        <v/>
      </c>
    </row>
    <row r="2886" spans="2:9" x14ac:dyDescent="0.35">
      <c r="B2886" s="16"/>
      <c r="D2886" s="13" t="s">
        <v>82</v>
      </c>
      <c r="I2886" s="18" t="str">
        <f>IFERROR(IF($E2886="","",MATCH(E2886,'Ref table week No.'!$B:$B,-1)),"")</f>
        <v/>
      </c>
    </row>
    <row r="2887" spans="2:9" x14ac:dyDescent="0.35">
      <c r="B2887" s="16"/>
      <c r="D2887" s="13" t="s">
        <v>82</v>
      </c>
      <c r="I2887" s="18" t="str">
        <f>IFERROR(IF($E2887="","",MATCH(E2887,'Ref table week No.'!$B:$B,-1)),"")</f>
        <v/>
      </c>
    </row>
    <row r="2888" spans="2:9" x14ac:dyDescent="0.35">
      <c r="B2888" s="16"/>
      <c r="D2888" s="13" t="s">
        <v>82</v>
      </c>
      <c r="I2888" s="18" t="str">
        <f>IFERROR(IF($E2888="","",MATCH(E2888,'Ref table week No.'!$B:$B,-1)),"")</f>
        <v/>
      </c>
    </row>
    <row r="2889" spans="2:9" x14ac:dyDescent="0.35">
      <c r="B2889" s="16"/>
      <c r="D2889" s="13" t="s">
        <v>82</v>
      </c>
      <c r="I2889" s="18" t="str">
        <f>IFERROR(IF($E2889="","",MATCH(E2889,'Ref table week No.'!$B:$B,-1)),"")</f>
        <v/>
      </c>
    </row>
    <row r="2890" spans="2:9" x14ac:dyDescent="0.35">
      <c r="B2890" s="16"/>
      <c r="D2890" s="13" t="s">
        <v>82</v>
      </c>
      <c r="I2890" s="18" t="str">
        <f>IFERROR(IF($E2890="","",MATCH(E2890,'Ref table week No.'!$B:$B,-1)),"")</f>
        <v/>
      </c>
    </row>
    <row r="2891" spans="2:9" x14ac:dyDescent="0.35">
      <c r="B2891" s="16"/>
      <c r="D2891" s="13" t="s">
        <v>82</v>
      </c>
      <c r="I2891" s="18" t="str">
        <f>IFERROR(IF($E2891="","",MATCH(E2891,'Ref table week No.'!$B:$B,-1)),"")</f>
        <v/>
      </c>
    </row>
    <row r="2892" spans="2:9" x14ac:dyDescent="0.35">
      <c r="B2892" s="16"/>
      <c r="D2892" s="13" t="s">
        <v>82</v>
      </c>
      <c r="I2892" s="18" t="str">
        <f>IFERROR(IF($E2892="","",MATCH(E2892,'Ref table week No.'!$B:$B,-1)),"")</f>
        <v/>
      </c>
    </row>
    <row r="2893" spans="2:9" x14ac:dyDescent="0.35">
      <c r="B2893" s="16"/>
      <c r="D2893" s="13" t="s">
        <v>82</v>
      </c>
      <c r="I2893" s="18" t="str">
        <f>IFERROR(IF($E2893="","",MATCH(E2893,'Ref table week No.'!$B:$B,-1)),"")</f>
        <v/>
      </c>
    </row>
    <row r="2894" spans="2:9" x14ac:dyDescent="0.35">
      <c r="B2894" s="16"/>
      <c r="D2894" s="13" t="s">
        <v>82</v>
      </c>
      <c r="I2894" s="18" t="str">
        <f>IFERROR(IF($E2894="","",MATCH(E2894,'Ref table week No.'!$B:$B,-1)),"")</f>
        <v/>
      </c>
    </row>
    <row r="2895" spans="2:9" x14ac:dyDescent="0.35">
      <c r="B2895" s="16"/>
      <c r="D2895" s="13" t="s">
        <v>82</v>
      </c>
      <c r="I2895" s="18" t="str">
        <f>IFERROR(IF($E2895="","",MATCH(E2895,'Ref table week No.'!$B:$B,-1)),"")</f>
        <v/>
      </c>
    </row>
    <row r="2896" spans="2:9" x14ac:dyDescent="0.35">
      <c r="B2896" s="16"/>
      <c r="D2896" s="13" t="s">
        <v>82</v>
      </c>
      <c r="I2896" s="18" t="str">
        <f>IFERROR(IF($E2896="","",MATCH(E2896,'Ref table week No.'!$B:$B,-1)),"")</f>
        <v/>
      </c>
    </row>
    <row r="2897" spans="2:9" x14ac:dyDescent="0.35">
      <c r="B2897" s="16"/>
      <c r="D2897" s="13" t="s">
        <v>82</v>
      </c>
      <c r="I2897" s="18" t="str">
        <f>IFERROR(IF($E2897="","",MATCH(E2897,'Ref table week No.'!$B:$B,-1)),"")</f>
        <v/>
      </c>
    </row>
    <row r="2898" spans="2:9" x14ac:dyDescent="0.35">
      <c r="B2898" s="16"/>
      <c r="D2898" s="13" t="s">
        <v>82</v>
      </c>
      <c r="I2898" s="18" t="str">
        <f>IFERROR(IF($E2898="","",MATCH(E2898,'Ref table week No.'!$B:$B,-1)),"")</f>
        <v/>
      </c>
    </row>
    <row r="2899" spans="2:9" x14ac:dyDescent="0.35">
      <c r="B2899" s="16"/>
      <c r="D2899" s="13" t="s">
        <v>82</v>
      </c>
      <c r="I2899" s="18" t="str">
        <f>IFERROR(IF($E2899="","",MATCH(E2899,'Ref table week No.'!$B:$B,-1)),"")</f>
        <v/>
      </c>
    </row>
    <row r="2900" spans="2:9" x14ac:dyDescent="0.35">
      <c r="B2900" s="16"/>
      <c r="D2900" s="13" t="s">
        <v>82</v>
      </c>
      <c r="I2900" s="18" t="str">
        <f>IFERROR(IF($E2900="","",MATCH(E2900,'Ref table week No.'!$B:$B,-1)),"")</f>
        <v/>
      </c>
    </row>
    <row r="2901" spans="2:9" x14ac:dyDescent="0.35">
      <c r="B2901" s="16"/>
      <c r="D2901" s="13" t="s">
        <v>82</v>
      </c>
      <c r="I2901" s="18" t="str">
        <f>IFERROR(IF($E2901="","",MATCH(E2901,'Ref table week No.'!$B:$B,-1)),"")</f>
        <v/>
      </c>
    </row>
    <row r="2902" spans="2:9" x14ac:dyDescent="0.35">
      <c r="B2902" s="16"/>
      <c r="D2902" s="13" t="s">
        <v>82</v>
      </c>
      <c r="I2902" s="18" t="str">
        <f>IFERROR(IF($E2902="","",MATCH(E2902,'Ref table week No.'!$B:$B,-1)),"")</f>
        <v/>
      </c>
    </row>
    <row r="2903" spans="2:9" x14ac:dyDescent="0.35">
      <c r="B2903" s="16"/>
      <c r="D2903" s="13" t="s">
        <v>82</v>
      </c>
      <c r="I2903" s="18" t="str">
        <f>IFERROR(IF($E2903="","",MATCH(E2903,'Ref table week No.'!$B:$B,-1)),"")</f>
        <v/>
      </c>
    </row>
    <row r="2904" spans="2:9" x14ac:dyDescent="0.35">
      <c r="B2904" s="16"/>
      <c r="D2904" s="13" t="s">
        <v>82</v>
      </c>
      <c r="I2904" s="18" t="str">
        <f>IFERROR(IF($E2904="","",MATCH(E2904,'Ref table week No.'!$B:$B,-1)),"")</f>
        <v/>
      </c>
    </row>
    <row r="2905" spans="2:9" x14ac:dyDescent="0.35">
      <c r="B2905" s="16"/>
      <c r="D2905" s="13" t="s">
        <v>82</v>
      </c>
      <c r="I2905" s="18" t="str">
        <f>IFERROR(IF($E2905="","",MATCH(E2905,'Ref table week No.'!$B:$B,-1)),"")</f>
        <v/>
      </c>
    </row>
    <row r="2906" spans="2:9" x14ac:dyDescent="0.35">
      <c r="B2906" s="16"/>
      <c r="D2906" s="13" t="s">
        <v>82</v>
      </c>
      <c r="I2906" s="18" t="str">
        <f>IFERROR(IF($E2906="","",MATCH(E2906,'Ref table week No.'!$B:$B,-1)),"")</f>
        <v/>
      </c>
    </row>
    <row r="2907" spans="2:9" x14ac:dyDescent="0.35">
      <c r="B2907" s="16"/>
      <c r="D2907" s="13" t="s">
        <v>82</v>
      </c>
      <c r="I2907" s="18" t="str">
        <f>IFERROR(IF($E2907="","",MATCH(E2907,'Ref table week No.'!$B:$B,-1)),"")</f>
        <v/>
      </c>
    </row>
    <row r="2908" spans="2:9" x14ac:dyDescent="0.35">
      <c r="B2908" s="16"/>
      <c r="D2908" s="13" t="s">
        <v>82</v>
      </c>
      <c r="I2908" s="18" t="str">
        <f>IFERROR(IF($E2908="","",MATCH(E2908,'Ref table week No.'!$B:$B,-1)),"")</f>
        <v/>
      </c>
    </row>
    <row r="2909" spans="2:9" x14ac:dyDescent="0.35">
      <c r="B2909" s="16"/>
      <c r="D2909" s="13" t="s">
        <v>82</v>
      </c>
      <c r="I2909" s="18" t="str">
        <f>IFERROR(IF($E2909="","",MATCH(E2909,'Ref table week No.'!$B:$B,-1)),"")</f>
        <v/>
      </c>
    </row>
    <row r="2910" spans="2:9" x14ac:dyDescent="0.35">
      <c r="B2910" s="16"/>
      <c r="D2910" s="13" t="s">
        <v>82</v>
      </c>
      <c r="I2910" s="18" t="str">
        <f>IFERROR(IF($E2910="","",MATCH(E2910,'Ref table week No.'!$B:$B,-1)),"")</f>
        <v/>
      </c>
    </row>
    <row r="2911" spans="2:9" x14ac:dyDescent="0.35">
      <c r="B2911" s="16"/>
      <c r="D2911" s="13" t="s">
        <v>82</v>
      </c>
      <c r="I2911" s="18" t="str">
        <f>IFERROR(IF($E2911="","",MATCH(E2911,'Ref table week No.'!$B:$B,-1)),"")</f>
        <v/>
      </c>
    </row>
    <row r="2912" spans="2:9" x14ac:dyDescent="0.35">
      <c r="B2912" s="16"/>
      <c r="D2912" s="13" t="s">
        <v>82</v>
      </c>
      <c r="I2912" s="18" t="str">
        <f>IFERROR(IF($E2912="","",MATCH(E2912,'Ref table week No.'!$B:$B,-1)),"")</f>
        <v/>
      </c>
    </row>
    <row r="2913" spans="2:9" x14ac:dyDescent="0.35">
      <c r="B2913" s="16"/>
      <c r="D2913" s="13" t="s">
        <v>82</v>
      </c>
      <c r="I2913" s="18" t="str">
        <f>IFERROR(IF($E2913="","",MATCH(E2913,'Ref table week No.'!$B:$B,-1)),"")</f>
        <v/>
      </c>
    </row>
    <row r="2914" spans="2:9" x14ac:dyDescent="0.35">
      <c r="B2914" s="16"/>
      <c r="D2914" s="13" t="s">
        <v>82</v>
      </c>
      <c r="I2914" s="18" t="str">
        <f>IFERROR(IF($E2914="","",MATCH(E2914,'Ref table week No.'!$B:$B,-1)),"")</f>
        <v/>
      </c>
    </row>
    <row r="2915" spans="2:9" x14ac:dyDescent="0.35">
      <c r="B2915" s="16"/>
      <c r="D2915" s="13" t="s">
        <v>82</v>
      </c>
      <c r="I2915" s="18" t="str">
        <f>IFERROR(IF($E2915="","",MATCH(E2915,'Ref table week No.'!$B:$B,-1)),"")</f>
        <v/>
      </c>
    </row>
    <row r="2916" spans="2:9" x14ac:dyDescent="0.35">
      <c r="B2916" s="16"/>
      <c r="D2916" s="13" t="s">
        <v>82</v>
      </c>
      <c r="I2916" s="18" t="str">
        <f>IFERROR(IF($E2916="","",MATCH(E2916,'Ref table week No.'!$B:$B,-1)),"")</f>
        <v/>
      </c>
    </row>
    <row r="2917" spans="2:9" x14ac:dyDescent="0.35">
      <c r="B2917" s="16"/>
      <c r="D2917" s="13" t="s">
        <v>82</v>
      </c>
      <c r="I2917" s="18" t="str">
        <f>IFERROR(IF($E2917="","",MATCH(E2917,'Ref table week No.'!$B:$B,-1)),"")</f>
        <v/>
      </c>
    </row>
    <row r="2918" spans="2:9" x14ac:dyDescent="0.35">
      <c r="B2918" s="16"/>
      <c r="D2918" s="13" t="s">
        <v>82</v>
      </c>
      <c r="I2918" s="18" t="str">
        <f>IFERROR(IF($E2918="","",MATCH(E2918,'Ref table week No.'!$B:$B,-1)),"")</f>
        <v/>
      </c>
    </row>
    <row r="2919" spans="2:9" x14ac:dyDescent="0.35">
      <c r="B2919" s="16"/>
      <c r="D2919" s="13" t="s">
        <v>82</v>
      </c>
      <c r="I2919" s="18" t="str">
        <f>IFERROR(IF($E2919="","",MATCH(E2919,'Ref table week No.'!$B:$B,-1)),"")</f>
        <v/>
      </c>
    </row>
    <row r="2920" spans="2:9" x14ac:dyDescent="0.35">
      <c r="B2920" s="16"/>
      <c r="D2920" s="13" t="s">
        <v>82</v>
      </c>
      <c r="I2920" s="18" t="str">
        <f>IFERROR(IF($E2920="","",MATCH(E2920,'Ref table week No.'!$B:$B,-1)),"")</f>
        <v/>
      </c>
    </row>
    <row r="2921" spans="2:9" x14ac:dyDescent="0.35">
      <c r="B2921" s="16"/>
      <c r="D2921" s="13" t="s">
        <v>82</v>
      </c>
      <c r="I2921" s="18" t="str">
        <f>IFERROR(IF($E2921="","",MATCH(E2921,'Ref table week No.'!$B:$B,-1)),"")</f>
        <v/>
      </c>
    </row>
    <row r="2922" spans="2:9" x14ac:dyDescent="0.35">
      <c r="B2922" s="16"/>
      <c r="D2922" s="13" t="s">
        <v>82</v>
      </c>
      <c r="I2922" s="18" t="str">
        <f>IFERROR(IF($E2922="","",MATCH(E2922,'Ref table week No.'!$B:$B,-1)),"")</f>
        <v/>
      </c>
    </row>
    <row r="2923" spans="2:9" x14ac:dyDescent="0.35">
      <c r="B2923" s="16"/>
      <c r="D2923" s="13" t="s">
        <v>82</v>
      </c>
      <c r="I2923" s="18" t="str">
        <f>IFERROR(IF($E2923="","",MATCH(E2923,'Ref table week No.'!$B:$B,-1)),"")</f>
        <v/>
      </c>
    </row>
    <row r="2924" spans="2:9" x14ac:dyDescent="0.35">
      <c r="B2924" s="16"/>
      <c r="D2924" s="13" t="s">
        <v>82</v>
      </c>
      <c r="I2924" s="18" t="str">
        <f>IFERROR(IF($E2924="","",MATCH(E2924,'Ref table week No.'!$B:$B,-1)),"")</f>
        <v/>
      </c>
    </row>
    <row r="2925" spans="2:9" x14ac:dyDescent="0.35">
      <c r="B2925" s="16"/>
      <c r="D2925" s="13" t="s">
        <v>82</v>
      </c>
      <c r="I2925" s="18" t="str">
        <f>IFERROR(IF($E2925="","",MATCH(E2925,'Ref table week No.'!$B:$B,-1)),"")</f>
        <v/>
      </c>
    </row>
    <row r="2926" spans="2:9" x14ac:dyDescent="0.35">
      <c r="B2926" s="16"/>
      <c r="D2926" s="13" t="s">
        <v>82</v>
      </c>
      <c r="I2926" s="18" t="str">
        <f>IFERROR(IF($E2926="","",MATCH(E2926,'Ref table week No.'!$B:$B,-1)),"")</f>
        <v/>
      </c>
    </row>
    <row r="2927" spans="2:9" x14ac:dyDescent="0.35">
      <c r="B2927" s="16"/>
      <c r="D2927" s="13" t="s">
        <v>82</v>
      </c>
      <c r="I2927" s="18" t="str">
        <f>IFERROR(IF($E2927="","",MATCH(E2927,'Ref table week No.'!$B:$B,-1)),"")</f>
        <v/>
      </c>
    </row>
    <row r="2928" spans="2:9" x14ac:dyDescent="0.35">
      <c r="B2928" s="16"/>
      <c r="D2928" s="13" t="s">
        <v>82</v>
      </c>
      <c r="I2928" s="18" t="str">
        <f>IFERROR(IF($E2928="","",MATCH(E2928,'Ref table week No.'!$B:$B,-1)),"")</f>
        <v/>
      </c>
    </row>
    <row r="2929" spans="2:9" x14ac:dyDescent="0.35">
      <c r="B2929" s="16"/>
      <c r="D2929" s="13" t="s">
        <v>82</v>
      </c>
      <c r="I2929" s="18" t="str">
        <f>IFERROR(IF($E2929="","",MATCH(E2929,'Ref table week No.'!$B:$B,-1)),"")</f>
        <v/>
      </c>
    </row>
    <row r="2930" spans="2:9" x14ac:dyDescent="0.35">
      <c r="B2930" s="16"/>
      <c r="D2930" s="13" t="s">
        <v>82</v>
      </c>
      <c r="I2930" s="18" t="str">
        <f>IFERROR(IF($E2930="","",MATCH(E2930,'Ref table week No.'!$B:$B,-1)),"")</f>
        <v/>
      </c>
    </row>
    <row r="2931" spans="2:9" x14ac:dyDescent="0.35">
      <c r="B2931" s="16"/>
      <c r="D2931" s="13" t="s">
        <v>82</v>
      </c>
      <c r="I2931" s="18" t="str">
        <f>IFERROR(IF($E2931="","",MATCH(E2931,'Ref table week No.'!$B:$B,-1)),"")</f>
        <v/>
      </c>
    </row>
    <row r="2932" spans="2:9" x14ac:dyDescent="0.35">
      <c r="B2932" s="16"/>
      <c r="D2932" s="13" t="s">
        <v>82</v>
      </c>
      <c r="I2932" s="18" t="str">
        <f>IFERROR(IF($E2932="","",MATCH(E2932,'Ref table week No.'!$B:$B,-1)),"")</f>
        <v/>
      </c>
    </row>
    <row r="2933" spans="2:9" x14ac:dyDescent="0.35">
      <c r="B2933" s="16"/>
      <c r="D2933" s="13" t="s">
        <v>82</v>
      </c>
      <c r="I2933" s="18" t="str">
        <f>IFERROR(IF($E2933="","",MATCH(E2933,'Ref table week No.'!$B:$B,-1)),"")</f>
        <v/>
      </c>
    </row>
    <row r="2934" spans="2:9" x14ac:dyDescent="0.35">
      <c r="B2934" s="16"/>
      <c r="D2934" s="13" t="s">
        <v>82</v>
      </c>
      <c r="I2934" s="18" t="str">
        <f>IFERROR(IF($E2934="","",MATCH(E2934,'Ref table week No.'!$B:$B,-1)),"")</f>
        <v/>
      </c>
    </row>
    <row r="2935" spans="2:9" x14ac:dyDescent="0.35">
      <c r="B2935" s="16"/>
      <c r="D2935" s="13" t="s">
        <v>82</v>
      </c>
      <c r="I2935" s="18" t="str">
        <f>IFERROR(IF($E2935="","",MATCH(E2935,'Ref table week No.'!$B:$B,-1)),"")</f>
        <v/>
      </c>
    </row>
    <row r="2936" spans="2:9" x14ac:dyDescent="0.35">
      <c r="B2936" s="16"/>
      <c r="D2936" s="13" t="s">
        <v>82</v>
      </c>
      <c r="I2936" s="18" t="str">
        <f>IFERROR(IF($E2936="","",MATCH(E2936,'Ref table week No.'!$B:$B,-1)),"")</f>
        <v/>
      </c>
    </row>
    <row r="2937" spans="2:9" x14ac:dyDescent="0.35">
      <c r="B2937" s="16"/>
      <c r="D2937" s="13" t="s">
        <v>82</v>
      </c>
      <c r="I2937" s="18" t="str">
        <f>IFERROR(IF($E2937="","",MATCH(E2937,'Ref table week No.'!$B:$B,-1)),"")</f>
        <v/>
      </c>
    </row>
    <row r="2938" spans="2:9" x14ac:dyDescent="0.35">
      <c r="B2938" s="16"/>
      <c r="D2938" s="13" t="s">
        <v>82</v>
      </c>
      <c r="I2938" s="18" t="str">
        <f>IFERROR(IF($E2938="","",MATCH(E2938,'Ref table week No.'!$B:$B,-1)),"")</f>
        <v/>
      </c>
    </row>
    <row r="2939" spans="2:9" x14ac:dyDescent="0.35">
      <c r="B2939" s="16"/>
      <c r="D2939" s="13" t="s">
        <v>82</v>
      </c>
      <c r="I2939" s="18" t="str">
        <f>IFERROR(IF($E2939="","",MATCH(E2939,'Ref table week No.'!$B:$B,-1)),"")</f>
        <v/>
      </c>
    </row>
    <row r="2940" spans="2:9" x14ac:dyDescent="0.35">
      <c r="B2940" s="16"/>
      <c r="D2940" s="13" t="s">
        <v>82</v>
      </c>
      <c r="I2940" s="18" t="str">
        <f>IFERROR(IF($E2940="","",MATCH(E2940,'Ref table week No.'!$B:$B,-1)),"")</f>
        <v/>
      </c>
    </row>
    <row r="2941" spans="2:9" x14ac:dyDescent="0.35">
      <c r="B2941" s="16"/>
      <c r="D2941" s="13" t="s">
        <v>82</v>
      </c>
      <c r="I2941" s="18" t="str">
        <f>IFERROR(IF($E2941="","",MATCH(E2941,'Ref table week No.'!$B:$B,-1)),"")</f>
        <v/>
      </c>
    </row>
    <row r="2942" spans="2:9" x14ac:dyDescent="0.35">
      <c r="B2942" s="16"/>
      <c r="D2942" s="13" t="s">
        <v>82</v>
      </c>
      <c r="I2942" s="18" t="str">
        <f>IFERROR(IF($E2942="","",MATCH(E2942,'Ref table week No.'!$B:$B,-1)),"")</f>
        <v/>
      </c>
    </row>
    <row r="2943" spans="2:9" x14ac:dyDescent="0.35">
      <c r="B2943" s="16"/>
      <c r="D2943" s="13" t="s">
        <v>82</v>
      </c>
      <c r="I2943" s="18" t="str">
        <f>IFERROR(IF($E2943="","",MATCH(E2943,'Ref table week No.'!$B:$B,-1)),"")</f>
        <v/>
      </c>
    </row>
    <row r="2944" spans="2:9" x14ac:dyDescent="0.35">
      <c r="B2944" s="16"/>
      <c r="D2944" s="13" t="s">
        <v>82</v>
      </c>
      <c r="I2944" s="18" t="str">
        <f>IFERROR(IF($E2944="","",MATCH(E2944,'Ref table week No.'!$B:$B,-1)),"")</f>
        <v/>
      </c>
    </row>
    <row r="2945" spans="2:9" x14ac:dyDescent="0.35">
      <c r="B2945" s="16"/>
      <c r="D2945" s="13" t="s">
        <v>82</v>
      </c>
      <c r="I2945" s="18" t="str">
        <f>IFERROR(IF($E2945="","",MATCH(E2945,'Ref table week No.'!$B:$B,-1)),"")</f>
        <v/>
      </c>
    </row>
    <row r="2946" spans="2:9" x14ac:dyDescent="0.35">
      <c r="B2946" s="16"/>
      <c r="D2946" s="13" t="s">
        <v>82</v>
      </c>
      <c r="I2946" s="18" t="str">
        <f>IFERROR(IF($E2946="","",MATCH(E2946,'Ref table week No.'!$B:$B,-1)),"")</f>
        <v/>
      </c>
    </row>
    <row r="2947" spans="2:9" x14ac:dyDescent="0.35">
      <c r="B2947" s="16"/>
      <c r="D2947" s="13" t="s">
        <v>82</v>
      </c>
      <c r="I2947" s="18" t="str">
        <f>IFERROR(IF($E2947="","",MATCH(E2947,'Ref table week No.'!$B:$B,-1)),"")</f>
        <v/>
      </c>
    </row>
    <row r="2948" spans="2:9" x14ac:dyDescent="0.35">
      <c r="B2948" s="16"/>
      <c r="D2948" s="13" t="s">
        <v>82</v>
      </c>
      <c r="I2948" s="18" t="str">
        <f>IFERROR(IF($E2948="","",MATCH(E2948,'Ref table week No.'!$B:$B,-1)),"")</f>
        <v/>
      </c>
    </row>
    <row r="2949" spans="2:9" x14ac:dyDescent="0.35">
      <c r="B2949" s="16"/>
      <c r="D2949" s="13" t="s">
        <v>82</v>
      </c>
      <c r="I2949" s="18" t="str">
        <f>IFERROR(IF($E2949="","",MATCH(E2949,'Ref table week No.'!$B:$B,-1)),"")</f>
        <v/>
      </c>
    </row>
    <row r="2950" spans="2:9" x14ac:dyDescent="0.35">
      <c r="B2950" s="16"/>
      <c r="D2950" s="13" t="s">
        <v>82</v>
      </c>
      <c r="I2950" s="18" t="str">
        <f>IFERROR(IF($E2950="","",MATCH(E2950,'Ref table week No.'!$B:$B,-1)),"")</f>
        <v/>
      </c>
    </row>
    <row r="2951" spans="2:9" x14ac:dyDescent="0.35">
      <c r="B2951" s="16"/>
      <c r="D2951" s="13" t="s">
        <v>82</v>
      </c>
      <c r="I2951" s="18" t="str">
        <f>IFERROR(IF($E2951="","",MATCH(E2951,'Ref table week No.'!$B:$B,-1)),"")</f>
        <v/>
      </c>
    </row>
    <row r="2952" spans="2:9" x14ac:dyDescent="0.35">
      <c r="B2952" s="16"/>
      <c r="D2952" s="13" t="s">
        <v>82</v>
      </c>
      <c r="I2952" s="18" t="str">
        <f>IFERROR(IF($E2952="","",MATCH(E2952,'Ref table week No.'!$B:$B,-1)),"")</f>
        <v/>
      </c>
    </row>
    <row r="2953" spans="2:9" x14ac:dyDescent="0.35">
      <c r="B2953" s="16"/>
      <c r="D2953" s="13" t="s">
        <v>82</v>
      </c>
      <c r="I2953" s="18" t="str">
        <f>IFERROR(IF($E2953="","",MATCH(E2953,'Ref table week No.'!$B:$B,-1)),"")</f>
        <v/>
      </c>
    </row>
    <row r="2954" spans="2:9" x14ac:dyDescent="0.35">
      <c r="B2954" s="16"/>
      <c r="D2954" s="13" t="s">
        <v>82</v>
      </c>
      <c r="I2954" s="18" t="str">
        <f>IFERROR(IF($E2954="","",MATCH(E2954,'Ref table week No.'!$B:$B,-1)),"")</f>
        <v/>
      </c>
    </row>
    <row r="2955" spans="2:9" x14ac:dyDescent="0.35">
      <c r="B2955" s="16"/>
      <c r="D2955" s="13" t="s">
        <v>82</v>
      </c>
      <c r="I2955" s="18" t="str">
        <f>IFERROR(IF($E2955="","",MATCH(E2955,'Ref table week No.'!$B:$B,-1)),"")</f>
        <v/>
      </c>
    </row>
    <row r="2956" spans="2:9" x14ac:dyDescent="0.35">
      <c r="B2956" s="16"/>
      <c r="D2956" s="13" t="s">
        <v>82</v>
      </c>
      <c r="I2956" s="18" t="str">
        <f>IFERROR(IF($E2956="","",MATCH(E2956,'Ref table week No.'!$B:$B,-1)),"")</f>
        <v/>
      </c>
    </row>
    <row r="2957" spans="2:9" x14ac:dyDescent="0.35">
      <c r="B2957" s="16"/>
      <c r="D2957" s="13" t="s">
        <v>82</v>
      </c>
      <c r="I2957" s="18" t="str">
        <f>IFERROR(IF($E2957="","",MATCH(E2957,'Ref table week No.'!$B:$B,-1)),"")</f>
        <v/>
      </c>
    </row>
    <row r="2958" spans="2:9" x14ac:dyDescent="0.35">
      <c r="B2958" s="16"/>
      <c r="D2958" s="13" t="s">
        <v>82</v>
      </c>
      <c r="I2958" s="18" t="str">
        <f>IFERROR(IF($E2958="","",MATCH(E2958,'Ref table week No.'!$B:$B,-1)),"")</f>
        <v/>
      </c>
    </row>
    <row r="2959" spans="2:9" x14ac:dyDescent="0.35">
      <c r="B2959" s="16"/>
      <c r="D2959" s="13" t="s">
        <v>82</v>
      </c>
      <c r="I2959" s="18" t="str">
        <f>IFERROR(IF($E2959="","",MATCH(E2959,'Ref table week No.'!$B:$B,-1)),"")</f>
        <v/>
      </c>
    </row>
    <row r="2960" spans="2:9" x14ac:dyDescent="0.35">
      <c r="B2960" s="16"/>
      <c r="D2960" s="13" t="s">
        <v>82</v>
      </c>
      <c r="I2960" s="18" t="str">
        <f>IFERROR(IF($E2960="","",MATCH(E2960,'Ref table week No.'!$B:$B,-1)),"")</f>
        <v/>
      </c>
    </row>
    <row r="2961" spans="2:9" x14ac:dyDescent="0.35">
      <c r="B2961" s="16"/>
      <c r="D2961" s="13" t="s">
        <v>82</v>
      </c>
      <c r="I2961" s="18" t="str">
        <f>IFERROR(IF($E2961="","",MATCH(E2961,'Ref table week No.'!$B:$B,-1)),"")</f>
        <v/>
      </c>
    </row>
    <row r="2962" spans="2:9" x14ac:dyDescent="0.35">
      <c r="B2962" s="16"/>
      <c r="D2962" s="13" t="s">
        <v>82</v>
      </c>
      <c r="I2962" s="18" t="str">
        <f>IFERROR(IF($E2962="","",MATCH(E2962,'Ref table week No.'!$B:$B,-1)),"")</f>
        <v/>
      </c>
    </row>
    <row r="2963" spans="2:9" x14ac:dyDescent="0.35">
      <c r="B2963" s="16"/>
      <c r="D2963" s="13" t="s">
        <v>82</v>
      </c>
      <c r="I2963" s="18" t="str">
        <f>IFERROR(IF($E2963="","",MATCH(E2963,'Ref table week No.'!$B:$B,-1)),"")</f>
        <v/>
      </c>
    </row>
    <row r="2964" spans="2:9" x14ac:dyDescent="0.35">
      <c r="B2964" s="16"/>
      <c r="D2964" s="13" t="s">
        <v>82</v>
      </c>
      <c r="I2964" s="18" t="str">
        <f>IFERROR(IF($E2964="","",MATCH(E2964,'Ref table week No.'!$B:$B,-1)),"")</f>
        <v/>
      </c>
    </row>
    <row r="2965" spans="2:9" x14ac:dyDescent="0.35">
      <c r="B2965" s="16"/>
      <c r="D2965" s="13" t="s">
        <v>82</v>
      </c>
      <c r="I2965" s="18" t="str">
        <f>IFERROR(IF($E2965="","",MATCH(E2965,'Ref table week No.'!$B:$B,-1)),"")</f>
        <v/>
      </c>
    </row>
    <row r="2966" spans="2:9" x14ac:dyDescent="0.35">
      <c r="B2966" s="16"/>
      <c r="D2966" s="13" t="s">
        <v>82</v>
      </c>
      <c r="I2966" s="18" t="str">
        <f>IFERROR(IF($E2966="","",MATCH(E2966,'Ref table week No.'!$B:$B,-1)),"")</f>
        <v/>
      </c>
    </row>
    <row r="2967" spans="2:9" x14ac:dyDescent="0.35">
      <c r="B2967" s="16"/>
      <c r="D2967" s="13" t="s">
        <v>82</v>
      </c>
      <c r="I2967" s="18" t="str">
        <f>IFERROR(IF($E2967="","",MATCH(E2967,'Ref table week No.'!$B:$B,-1)),"")</f>
        <v/>
      </c>
    </row>
    <row r="2968" spans="2:9" x14ac:dyDescent="0.35">
      <c r="B2968" s="16"/>
      <c r="D2968" s="13" t="s">
        <v>82</v>
      </c>
      <c r="I2968" s="18" t="str">
        <f>IFERROR(IF($E2968="","",MATCH(E2968,'Ref table week No.'!$B:$B,-1)),"")</f>
        <v/>
      </c>
    </row>
    <row r="2969" spans="2:9" x14ac:dyDescent="0.35">
      <c r="B2969" s="16"/>
      <c r="D2969" s="13" t="s">
        <v>82</v>
      </c>
      <c r="I2969" s="18" t="str">
        <f>IFERROR(IF($E2969="","",MATCH(E2969,'Ref table week No.'!$B:$B,-1)),"")</f>
        <v/>
      </c>
    </row>
    <row r="2970" spans="2:9" x14ac:dyDescent="0.35">
      <c r="B2970" s="16"/>
      <c r="D2970" s="13" t="s">
        <v>82</v>
      </c>
      <c r="I2970" s="18" t="str">
        <f>IFERROR(IF($E2970="","",MATCH(E2970,'Ref table week No.'!$B:$B,-1)),"")</f>
        <v/>
      </c>
    </row>
    <row r="2971" spans="2:9" x14ac:dyDescent="0.35">
      <c r="B2971" s="16"/>
      <c r="D2971" s="13" t="s">
        <v>82</v>
      </c>
      <c r="I2971" s="18" t="str">
        <f>IFERROR(IF($E2971="","",MATCH(E2971,'Ref table week No.'!$B:$B,-1)),"")</f>
        <v/>
      </c>
    </row>
    <row r="2972" spans="2:9" x14ac:dyDescent="0.35">
      <c r="B2972" s="16"/>
      <c r="D2972" s="13" t="s">
        <v>82</v>
      </c>
      <c r="I2972" s="18" t="str">
        <f>IFERROR(IF($E2972="","",MATCH(E2972,'Ref table week No.'!$B:$B,-1)),"")</f>
        <v/>
      </c>
    </row>
    <row r="2973" spans="2:9" x14ac:dyDescent="0.35">
      <c r="B2973" s="16"/>
      <c r="D2973" s="13" t="s">
        <v>82</v>
      </c>
      <c r="I2973" s="18" t="str">
        <f>IFERROR(IF($E2973="","",MATCH(E2973,'Ref table week No.'!$B:$B,-1)),"")</f>
        <v/>
      </c>
    </row>
    <row r="2974" spans="2:9" x14ac:dyDescent="0.35">
      <c r="B2974" s="16"/>
      <c r="D2974" s="13" t="s">
        <v>82</v>
      </c>
      <c r="I2974" s="18" t="str">
        <f>IFERROR(IF($E2974="","",MATCH(E2974,'Ref table week No.'!$B:$B,-1)),"")</f>
        <v/>
      </c>
    </row>
    <row r="2975" spans="2:9" x14ac:dyDescent="0.35">
      <c r="B2975" s="16"/>
      <c r="D2975" s="13" t="s">
        <v>82</v>
      </c>
      <c r="I2975" s="18" t="str">
        <f>IFERROR(IF($E2975="","",MATCH(E2975,'Ref table week No.'!$B:$B,-1)),"")</f>
        <v/>
      </c>
    </row>
    <row r="2976" spans="2:9" x14ac:dyDescent="0.35">
      <c r="B2976" s="16"/>
      <c r="D2976" s="13" t="s">
        <v>82</v>
      </c>
      <c r="I2976" s="18" t="str">
        <f>IFERROR(IF($E2976="","",MATCH(E2976,'Ref table week No.'!$B:$B,-1)),"")</f>
        <v/>
      </c>
    </row>
    <row r="2977" spans="2:9" x14ac:dyDescent="0.35">
      <c r="B2977" s="16"/>
      <c r="D2977" s="13" t="s">
        <v>82</v>
      </c>
      <c r="I2977" s="18" t="str">
        <f>IFERROR(IF($E2977="","",MATCH(E2977,'Ref table week No.'!$B:$B,-1)),"")</f>
        <v/>
      </c>
    </row>
    <row r="2978" spans="2:9" x14ac:dyDescent="0.35">
      <c r="B2978" s="16"/>
      <c r="D2978" s="13" t="s">
        <v>82</v>
      </c>
      <c r="I2978" s="18" t="str">
        <f>IFERROR(IF($E2978="","",MATCH(E2978,'Ref table week No.'!$B:$B,-1)),"")</f>
        <v/>
      </c>
    </row>
    <row r="2979" spans="2:9" x14ac:dyDescent="0.35">
      <c r="B2979" s="16"/>
      <c r="D2979" s="13" t="s">
        <v>82</v>
      </c>
      <c r="I2979" s="18" t="str">
        <f>IFERROR(IF($E2979="","",MATCH(E2979,'Ref table week No.'!$B:$B,-1)),"")</f>
        <v/>
      </c>
    </row>
    <row r="2980" spans="2:9" x14ac:dyDescent="0.35">
      <c r="B2980" s="16"/>
      <c r="D2980" s="13" t="s">
        <v>82</v>
      </c>
      <c r="I2980" s="18" t="str">
        <f>IFERROR(IF($E2980="","",MATCH(E2980,'Ref table week No.'!$B:$B,-1)),"")</f>
        <v/>
      </c>
    </row>
    <row r="2981" spans="2:9" x14ac:dyDescent="0.35">
      <c r="B2981" s="16"/>
      <c r="D2981" s="13" t="s">
        <v>82</v>
      </c>
      <c r="I2981" s="18" t="str">
        <f>IFERROR(IF($E2981="","",MATCH(E2981,'Ref table week No.'!$B:$B,-1)),"")</f>
        <v/>
      </c>
    </row>
    <row r="2982" spans="2:9" x14ac:dyDescent="0.35">
      <c r="B2982" s="16"/>
      <c r="D2982" s="13" t="s">
        <v>82</v>
      </c>
      <c r="I2982" s="18" t="str">
        <f>IFERROR(IF($E2982="","",MATCH(E2982,'Ref table week No.'!$B:$B,-1)),"")</f>
        <v/>
      </c>
    </row>
    <row r="2983" spans="2:9" x14ac:dyDescent="0.35">
      <c r="B2983" s="16"/>
      <c r="D2983" s="13" t="s">
        <v>82</v>
      </c>
      <c r="I2983" s="18" t="str">
        <f>IFERROR(IF($E2983="","",MATCH(E2983,'Ref table week No.'!$B:$B,-1)),"")</f>
        <v/>
      </c>
    </row>
    <row r="2984" spans="2:9" x14ac:dyDescent="0.35">
      <c r="B2984" s="16"/>
      <c r="D2984" s="13" t="s">
        <v>82</v>
      </c>
      <c r="I2984" s="18" t="str">
        <f>IFERROR(IF($E2984="","",MATCH(E2984,'Ref table week No.'!$B:$B,-1)),"")</f>
        <v/>
      </c>
    </row>
    <row r="2985" spans="2:9" x14ac:dyDescent="0.35">
      <c r="B2985" s="16"/>
      <c r="D2985" s="13" t="s">
        <v>82</v>
      </c>
      <c r="I2985" s="18" t="str">
        <f>IFERROR(IF($E2985="","",MATCH(E2985,'Ref table week No.'!$B:$B,-1)),"")</f>
        <v/>
      </c>
    </row>
    <row r="2986" spans="2:9" x14ac:dyDescent="0.35">
      <c r="B2986" s="16"/>
      <c r="D2986" s="13" t="s">
        <v>82</v>
      </c>
      <c r="I2986" s="18" t="str">
        <f>IFERROR(IF($E2986="","",MATCH(E2986,'Ref table week No.'!$B:$B,-1)),"")</f>
        <v/>
      </c>
    </row>
    <row r="2987" spans="2:9" x14ac:dyDescent="0.35">
      <c r="B2987" s="16"/>
      <c r="D2987" s="13" t="s">
        <v>82</v>
      </c>
      <c r="I2987" s="18" t="str">
        <f>IFERROR(IF($E2987="","",MATCH(E2987,'Ref table week No.'!$B:$B,-1)),"")</f>
        <v/>
      </c>
    </row>
    <row r="2988" spans="2:9" x14ac:dyDescent="0.35">
      <c r="B2988" s="16"/>
      <c r="D2988" s="13" t="s">
        <v>82</v>
      </c>
      <c r="I2988" s="18" t="str">
        <f>IFERROR(IF($E2988="","",MATCH(E2988,'Ref table week No.'!$B:$B,-1)),"")</f>
        <v/>
      </c>
    </row>
    <row r="2989" spans="2:9" x14ac:dyDescent="0.35">
      <c r="B2989" s="16"/>
      <c r="D2989" s="13" t="s">
        <v>82</v>
      </c>
      <c r="I2989" s="18" t="str">
        <f>IFERROR(IF($E2989="","",MATCH(E2989,'Ref table week No.'!$B:$B,-1)),"")</f>
        <v/>
      </c>
    </row>
    <row r="2990" spans="2:9" x14ac:dyDescent="0.35">
      <c r="B2990" s="16"/>
      <c r="D2990" s="13" t="s">
        <v>82</v>
      </c>
      <c r="I2990" s="18" t="str">
        <f>IFERROR(IF($E2990="","",MATCH(E2990,'Ref table week No.'!$B:$B,-1)),"")</f>
        <v/>
      </c>
    </row>
    <row r="2991" spans="2:9" x14ac:dyDescent="0.35">
      <c r="B2991" s="16"/>
      <c r="D2991" s="13" t="s">
        <v>82</v>
      </c>
      <c r="I2991" s="18" t="str">
        <f>IFERROR(IF($E2991="","",MATCH(E2991,'Ref table week No.'!$B:$B,-1)),"")</f>
        <v/>
      </c>
    </row>
    <row r="2992" spans="2:9" x14ac:dyDescent="0.35">
      <c r="B2992" s="16"/>
      <c r="D2992" s="13" t="s">
        <v>82</v>
      </c>
      <c r="I2992" s="18" t="str">
        <f>IFERROR(IF($E2992="","",MATCH(E2992,'Ref table week No.'!$B:$B,-1)),"")</f>
        <v/>
      </c>
    </row>
    <row r="2993" spans="2:9" x14ac:dyDescent="0.35">
      <c r="B2993" s="16"/>
      <c r="D2993" s="13" t="s">
        <v>82</v>
      </c>
      <c r="I2993" s="18" t="str">
        <f>IFERROR(IF($E2993="","",MATCH(E2993,'Ref table week No.'!$B:$B,-1)),"")</f>
        <v/>
      </c>
    </row>
    <row r="2994" spans="2:9" x14ac:dyDescent="0.35">
      <c r="B2994" s="16"/>
      <c r="D2994" s="13" t="s">
        <v>82</v>
      </c>
      <c r="I2994" s="18" t="str">
        <f>IFERROR(IF($E2994="","",MATCH(E2994,'Ref table week No.'!$B:$B,-1)),"")</f>
        <v/>
      </c>
    </row>
    <row r="2995" spans="2:9" x14ac:dyDescent="0.35">
      <c r="B2995" s="16"/>
      <c r="D2995" s="13" t="s">
        <v>82</v>
      </c>
      <c r="I2995" s="18" t="str">
        <f>IFERROR(IF($E2995="","",MATCH(E2995,'Ref table week No.'!$B:$B,-1)),"")</f>
        <v/>
      </c>
    </row>
    <row r="2996" spans="2:9" x14ac:dyDescent="0.35">
      <c r="B2996" s="16"/>
      <c r="D2996" s="13" t="s">
        <v>82</v>
      </c>
      <c r="I2996" s="18" t="str">
        <f>IFERROR(IF($E2996="","",MATCH(E2996,'Ref table week No.'!$B:$B,-1)),"")</f>
        <v/>
      </c>
    </row>
    <row r="2997" spans="2:9" x14ac:dyDescent="0.35">
      <c r="B2997" s="16"/>
      <c r="D2997" s="13" t="s">
        <v>82</v>
      </c>
      <c r="I2997" s="18" t="str">
        <f>IFERROR(IF($E2997="","",MATCH(E2997,'Ref table week No.'!$B:$B,-1)),"")</f>
        <v/>
      </c>
    </row>
    <row r="2998" spans="2:9" x14ac:dyDescent="0.35">
      <c r="B2998" s="16"/>
      <c r="D2998" s="13" t="s">
        <v>82</v>
      </c>
      <c r="I2998" s="18" t="str">
        <f>IFERROR(IF($E2998="","",MATCH(E2998,'Ref table week No.'!$B:$B,-1)),"")</f>
        <v/>
      </c>
    </row>
    <row r="2999" spans="2:9" x14ac:dyDescent="0.35">
      <c r="B2999" s="16"/>
      <c r="D2999" s="13" t="s">
        <v>82</v>
      </c>
      <c r="I2999" s="18" t="str">
        <f>IFERROR(IF($E2999="","",MATCH(E2999,'Ref table week No.'!$B:$B,-1)),"")</f>
        <v/>
      </c>
    </row>
    <row r="3000" spans="2:9" x14ac:dyDescent="0.35">
      <c r="B3000" s="16"/>
      <c r="D3000" s="13" t="s">
        <v>82</v>
      </c>
      <c r="I3000" s="18" t="str">
        <f>IFERROR(IF($E3000="","",MATCH(E3000,'Ref table week No.'!$B:$B,-1)),"")</f>
        <v/>
      </c>
    </row>
    <row r="3001" spans="2:9" x14ac:dyDescent="0.35">
      <c r="B3001" s="16"/>
      <c r="D3001" s="13" t="s">
        <v>82</v>
      </c>
      <c r="I3001" s="18" t="str">
        <f>IFERROR(IF($E3001="","",MATCH(E3001,'Ref table week No.'!$B:$B,-1)),"")</f>
        <v/>
      </c>
    </row>
    <row r="3002" spans="2:9" x14ac:dyDescent="0.35">
      <c r="I3002" s="18" t="str">
        <f>IFERROR(IF($E3002="","",MATCH(E3002,'Ref table week No.'!$B:$B,-1)),"")</f>
        <v/>
      </c>
    </row>
    <row r="3003" spans="2:9" x14ac:dyDescent="0.35">
      <c r="I3003" s="18" t="str">
        <f>IFERROR(IF($E3003="","",MATCH(E3003,'Ref table week No.'!$B:$B,-1)),"")</f>
        <v/>
      </c>
    </row>
    <row r="3004" spans="2:9" x14ac:dyDescent="0.35">
      <c r="I3004" s="18" t="str">
        <f>IFERROR(IF($E3004="","",MATCH(E3004,'Ref table week No.'!$B:$B,-1)),"")</f>
        <v/>
      </c>
    </row>
    <row r="3005" spans="2:9" x14ac:dyDescent="0.35">
      <c r="I3005" s="18" t="str">
        <f>IFERROR(IF($E3005="","",MATCH(E3005,'Ref table week No.'!$B:$B,-1)),"")</f>
        <v/>
      </c>
    </row>
    <row r="3006" spans="2:9" x14ac:dyDescent="0.35">
      <c r="I3006" s="18" t="str">
        <f>IFERROR(IF($E3006="","",MATCH(E3006,'Ref table week No.'!$B:$B,-1)),"")</f>
        <v/>
      </c>
    </row>
    <row r="3007" spans="2:9" x14ac:dyDescent="0.35">
      <c r="I3007" s="18" t="str">
        <f>IFERROR(IF($E3007="","",MATCH(E3007,'Ref table week No.'!$B:$B,-1)),"")</f>
        <v/>
      </c>
    </row>
    <row r="3008" spans="2:9" x14ac:dyDescent="0.35">
      <c r="I3008" s="18" t="str">
        <f>IFERROR(IF($E3008="","",MATCH(E3008,'Ref table week No.'!$B:$B,-1)),"")</f>
        <v/>
      </c>
    </row>
    <row r="3009" spans="9:9" x14ac:dyDescent="0.35">
      <c r="I3009" s="18" t="str">
        <f>IFERROR(IF($E3009="","",MATCH(E3009,'Ref table week No.'!$B:$B,-1)),"")</f>
        <v/>
      </c>
    </row>
    <row r="3010" spans="9:9" x14ac:dyDescent="0.35">
      <c r="I3010" s="18" t="str">
        <f>IFERROR(IF($E3010="","",MATCH(E3010,'Ref table week No.'!$B:$B,-1)),"")</f>
        <v/>
      </c>
    </row>
    <row r="3011" spans="9:9" x14ac:dyDescent="0.35">
      <c r="I3011" s="18" t="str">
        <f>IFERROR(IF($E3011="","",MATCH(E3011,'Ref table week No.'!$B:$B,-1)),"")</f>
        <v/>
      </c>
    </row>
    <row r="3012" spans="9:9" x14ac:dyDescent="0.35">
      <c r="I3012" s="18" t="str">
        <f>IFERROR(IF($E3012="","",MATCH(E3012,'Ref table week No.'!$B:$B,-1)),"")</f>
        <v/>
      </c>
    </row>
    <row r="3013" spans="9:9" x14ac:dyDescent="0.35">
      <c r="I3013" s="18" t="str">
        <f>IFERROR(IF($E3013="","",MATCH(E3013,'Ref table week No.'!$B:$B,-1)),"")</f>
        <v/>
      </c>
    </row>
    <row r="3014" spans="9:9" x14ac:dyDescent="0.35">
      <c r="I3014" s="18" t="str">
        <f>IFERROR(IF($E3014="","",MATCH(E3014,'Ref table week No.'!$B:$B,-1)),"")</f>
        <v/>
      </c>
    </row>
    <row r="3015" spans="9:9" x14ac:dyDescent="0.35">
      <c r="I3015" s="18" t="str">
        <f>IFERROR(IF($E3015="","",MATCH(E3015,'Ref table week No.'!$B:$B,-1)),"")</f>
        <v/>
      </c>
    </row>
    <row r="3016" spans="9:9" x14ac:dyDescent="0.35">
      <c r="I3016" s="18" t="str">
        <f>IFERROR(IF($E3016="","",MATCH(E3016,'Ref table week No.'!$B:$B,-1)),"")</f>
        <v/>
      </c>
    </row>
    <row r="3017" spans="9:9" x14ac:dyDescent="0.35">
      <c r="I3017" s="18" t="str">
        <f>IFERROR(IF($E3017="","",MATCH(E3017,'Ref table week No.'!$B:$B,-1)),"")</f>
        <v/>
      </c>
    </row>
    <row r="3018" spans="9:9" x14ac:dyDescent="0.35">
      <c r="I3018" s="18" t="str">
        <f>IFERROR(IF($E3018="","",MATCH(E3018,'Ref table week No.'!$B:$B,-1)),"")</f>
        <v/>
      </c>
    </row>
    <row r="3019" spans="9:9" x14ac:dyDescent="0.35">
      <c r="I3019" s="18" t="str">
        <f>IFERROR(IF($E3019="","",MATCH(E3019,'Ref table week No.'!$B:$B,-1)),"")</f>
        <v/>
      </c>
    </row>
    <row r="3020" spans="9:9" x14ac:dyDescent="0.35">
      <c r="I3020" s="18" t="str">
        <f>IFERROR(IF($E3020="","",MATCH(E3020,'Ref table week No.'!$B:$B,-1)),"")</f>
        <v/>
      </c>
    </row>
    <row r="3021" spans="9:9" x14ac:dyDescent="0.35">
      <c r="I3021" s="18" t="str">
        <f>IFERROR(IF($E3021="","",MATCH(E3021,'Ref table week No.'!$B:$B,-1)),"")</f>
        <v/>
      </c>
    </row>
    <row r="3022" spans="9:9" x14ac:dyDescent="0.35">
      <c r="I3022" s="18" t="str">
        <f>IFERROR(IF($E3022="","",MATCH(E3022,'Ref table week No.'!$B:$B,-1)),"")</f>
        <v/>
      </c>
    </row>
    <row r="3023" spans="9:9" x14ac:dyDescent="0.35">
      <c r="I3023" s="18" t="str">
        <f>IFERROR(IF($E3023="","",MATCH(E3023,'Ref table week No.'!$B:$B,-1)),"")</f>
        <v/>
      </c>
    </row>
    <row r="3024" spans="9:9" x14ac:dyDescent="0.35">
      <c r="I3024" s="18" t="str">
        <f>IFERROR(IF($E3024="","",MATCH(E3024,'Ref table week No.'!$B:$B,-1)),"")</f>
        <v/>
      </c>
    </row>
    <row r="3025" spans="9:9" x14ac:dyDescent="0.35">
      <c r="I3025" s="18" t="str">
        <f>IFERROR(IF($E3025="","",MATCH(E3025,'Ref table week No.'!$B:$B,-1)),"")</f>
        <v/>
      </c>
    </row>
    <row r="3026" spans="9:9" x14ac:dyDescent="0.35">
      <c r="I3026" s="18" t="str">
        <f>IFERROR(IF($E3026="","",MATCH(E3026,'Ref table week No.'!$B:$B,-1)),"")</f>
        <v/>
      </c>
    </row>
    <row r="3027" spans="9:9" x14ac:dyDescent="0.35">
      <c r="I3027" s="18" t="str">
        <f>IFERROR(IF($E3027="","",MATCH(E3027,'Ref table week No.'!$B:$B,-1)),"")</f>
        <v/>
      </c>
    </row>
    <row r="3028" spans="9:9" x14ac:dyDescent="0.35">
      <c r="I3028" s="18" t="str">
        <f>IFERROR(IF($E3028="","",MATCH(E3028,'Ref table week No.'!$B:$B,-1)),"")</f>
        <v/>
      </c>
    </row>
    <row r="3029" spans="9:9" x14ac:dyDescent="0.35">
      <c r="I3029" s="18" t="str">
        <f>IFERROR(IF($E3029="","",MATCH(E3029,'Ref table week No.'!$B:$B,-1)),"")</f>
        <v/>
      </c>
    </row>
    <row r="3030" spans="9:9" x14ac:dyDescent="0.35">
      <c r="I3030" s="18" t="str">
        <f>IFERROR(IF($E3030="","",MATCH(E3030,'Ref table week No.'!$B:$B,-1)),"")</f>
        <v/>
      </c>
    </row>
    <row r="3031" spans="9:9" x14ac:dyDescent="0.35">
      <c r="I3031" s="18" t="str">
        <f>IFERROR(IF($E3031="","",MATCH(E3031,'Ref table week No.'!$B:$B,-1)),"")</f>
        <v/>
      </c>
    </row>
    <row r="3032" spans="9:9" x14ac:dyDescent="0.35">
      <c r="I3032" s="18" t="str">
        <f>IFERROR(IF($E3032="","",MATCH(E3032,'Ref table week No.'!$B:$B,-1)),"")</f>
        <v/>
      </c>
    </row>
    <row r="3033" spans="9:9" x14ac:dyDescent="0.35">
      <c r="I3033" s="18" t="str">
        <f>IFERROR(IF($E3033="","",MATCH(E3033,'Ref table week No.'!$B:$B,-1)),"")</f>
        <v/>
      </c>
    </row>
    <row r="3034" spans="9:9" x14ac:dyDescent="0.35">
      <c r="I3034" s="18" t="str">
        <f>IFERROR(IF($E3034="","",MATCH(E3034,'Ref table week No.'!$B:$B,-1)),"")</f>
        <v/>
      </c>
    </row>
    <row r="3035" spans="9:9" x14ac:dyDescent="0.35">
      <c r="I3035" s="18" t="str">
        <f>IFERROR(IF($E3035="","",MATCH(E3035,'Ref table week No.'!$B:$B,-1)),"")</f>
        <v/>
      </c>
    </row>
    <row r="3036" spans="9:9" x14ac:dyDescent="0.35">
      <c r="I3036" s="18" t="str">
        <f>IFERROR(IF($E3036="","",MATCH(E3036,'Ref table week No.'!$B:$B,-1)),"")</f>
        <v/>
      </c>
    </row>
    <row r="3037" spans="9:9" x14ac:dyDescent="0.35">
      <c r="I3037" s="18" t="str">
        <f>IFERROR(IF($E3037="","",MATCH(E3037,'Ref table week No.'!$B:$B,-1)),"")</f>
        <v/>
      </c>
    </row>
    <row r="3038" spans="9:9" x14ac:dyDescent="0.35">
      <c r="I3038" s="18" t="str">
        <f>IFERROR(IF($E3038="","",MATCH(E3038,'Ref table week No.'!$B:$B,-1)),"")</f>
        <v/>
      </c>
    </row>
    <row r="3039" spans="9:9" x14ac:dyDescent="0.35">
      <c r="I3039" s="18" t="str">
        <f>IFERROR(IF($E3039="","",MATCH(E3039,'Ref table week No.'!$B:$B,-1)),"")</f>
        <v/>
      </c>
    </row>
    <row r="3040" spans="9:9" x14ac:dyDescent="0.35">
      <c r="I3040" s="18" t="str">
        <f>IFERROR(IF($E3040="","",MATCH(E3040,'Ref table week No.'!$B:$B,-1)),"")</f>
        <v/>
      </c>
    </row>
    <row r="3041" spans="9:9" x14ac:dyDescent="0.35">
      <c r="I3041" s="18" t="str">
        <f>IFERROR(IF($E3041="","",MATCH(E3041,'Ref table week No.'!$B:$B,-1)),"")</f>
        <v/>
      </c>
    </row>
    <row r="3042" spans="9:9" x14ac:dyDescent="0.35">
      <c r="I3042" s="18" t="str">
        <f>IFERROR(IF($E3042="","",MATCH(E3042,'Ref table week No.'!$B:$B,-1)),"")</f>
        <v/>
      </c>
    </row>
    <row r="3043" spans="9:9" x14ac:dyDescent="0.35">
      <c r="I3043" s="18" t="str">
        <f>IFERROR(IF($E3043="","",MATCH(E3043,'Ref table week No.'!$B:$B,-1)),"")</f>
        <v/>
      </c>
    </row>
    <row r="3044" spans="9:9" x14ac:dyDescent="0.35">
      <c r="I3044" s="18" t="str">
        <f>IFERROR(IF($E3044="","",MATCH(E3044,'Ref table week No.'!$B:$B,-1)),"")</f>
        <v/>
      </c>
    </row>
    <row r="3045" spans="9:9" x14ac:dyDescent="0.35">
      <c r="I3045" s="18" t="str">
        <f>IFERROR(IF($E3045="","",MATCH(E3045,'Ref table week No.'!$B:$B,-1)),"")</f>
        <v/>
      </c>
    </row>
    <row r="3046" spans="9:9" x14ac:dyDescent="0.35">
      <c r="I3046" s="18" t="str">
        <f>IFERROR(IF($E3046="","",MATCH(E3046,'Ref table week No.'!$B:$B,-1)),"")</f>
        <v/>
      </c>
    </row>
    <row r="3047" spans="9:9" x14ac:dyDescent="0.35">
      <c r="I3047" s="18" t="str">
        <f>IFERROR(IF($E3047="","",MATCH(E3047,'Ref table week No.'!$B:$B,-1)),"")</f>
        <v/>
      </c>
    </row>
    <row r="3048" spans="9:9" x14ac:dyDescent="0.35">
      <c r="I3048" s="18" t="str">
        <f>IFERROR(IF($E3048="","",MATCH(E3048,'Ref table week No.'!$B:$B,-1)),"")</f>
        <v/>
      </c>
    </row>
    <row r="3049" spans="9:9" x14ac:dyDescent="0.35">
      <c r="I3049" s="18" t="str">
        <f>IFERROR(IF($E3049="","",MATCH(E3049,'Ref table week No.'!$B:$B,-1)),"")</f>
        <v/>
      </c>
    </row>
    <row r="3050" spans="9:9" x14ac:dyDescent="0.35">
      <c r="I3050" s="18" t="str">
        <f>IFERROR(IF($E3050="","",MATCH(E3050,'Ref table week No.'!$B:$B,-1)),"")</f>
        <v/>
      </c>
    </row>
    <row r="3051" spans="9:9" x14ac:dyDescent="0.35">
      <c r="I3051" s="18" t="str">
        <f>IFERROR(IF($E3051="","",MATCH(E3051,'Ref table week No.'!$B:$B,-1)),"")</f>
        <v/>
      </c>
    </row>
    <row r="3052" spans="9:9" x14ac:dyDescent="0.35">
      <c r="I3052" s="18" t="str">
        <f>IFERROR(IF($E3052="","",MATCH(E3052,'Ref table week No.'!$B:$B,-1)),"")</f>
        <v/>
      </c>
    </row>
    <row r="3053" spans="9:9" x14ac:dyDescent="0.35">
      <c r="I3053" s="18" t="str">
        <f>IFERROR(IF($E3053="","",MATCH(E3053,'Ref table week No.'!$B:$B,-1)),"")</f>
        <v/>
      </c>
    </row>
    <row r="3054" spans="9:9" x14ac:dyDescent="0.35">
      <c r="I3054" s="18" t="str">
        <f>IFERROR(IF($E3054="","",MATCH(E3054,'Ref table week No.'!$B:$B,-1)),"")</f>
        <v/>
      </c>
    </row>
    <row r="3055" spans="9:9" x14ac:dyDescent="0.35">
      <c r="I3055" s="18" t="str">
        <f>IFERROR(IF($E3055="","",MATCH(E3055,'Ref table week No.'!$B:$B,-1)),"")</f>
        <v/>
      </c>
    </row>
    <row r="3056" spans="9:9" x14ac:dyDescent="0.35">
      <c r="I3056" s="18" t="str">
        <f>IFERROR(IF($E3056="","",MATCH(E3056,'Ref table week No.'!$B:$B,-1)),"")</f>
        <v/>
      </c>
    </row>
    <row r="3057" spans="9:9" x14ac:dyDescent="0.35">
      <c r="I3057" s="18" t="str">
        <f>IFERROR(IF($E3057="","",MATCH(E3057,'Ref table week No.'!$B:$B,-1)),"")</f>
        <v/>
      </c>
    </row>
    <row r="3058" spans="9:9" x14ac:dyDescent="0.35">
      <c r="I3058" s="18" t="str">
        <f>IFERROR(IF($E3058="","",MATCH(E3058,'Ref table week No.'!$B:$B,-1)),"")</f>
        <v/>
      </c>
    </row>
    <row r="3059" spans="9:9" x14ac:dyDescent="0.35">
      <c r="I3059" s="18" t="str">
        <f>IFERROR(IF($E3059="","",MATCH(E3059,'Ref table week No.'!$B:$B,-1)),"")</f>
        <v/>
      </c>
    </row>
    <row r="3060" spans="9:9" x14ac:dyDescent="0.35">
      <c r="I3060" s="18" t="str">
        <f>IFERROR(IF($E3060="","",MATCH(E3060,'Ref table week No.'!$B:$B,-1)),"")</f>
        <v/>
      </c>
    </row>
    <row r="3061" spans="9:9" x14ac:dyDescent="0.35">
      <c r="I3061" s="18" t="str">
        <f>IFERROR(IF($E3061="","",MATCH(E3061,'Ref table week No.'!$B:$B,-1)),"")</f>
        <v/>
      </c>
    </row>
    <row r="3062" spans="9:9" x14ac:dyDescent="0.35">
      <c r="I3062" s="18" t="str">
        <f>IFERROR(IF($E3062="","",MATCH(E3062,'Ref table week No.'!$B:$B,-1)),"")</f>
        <v/>
      </c>
    </row>
    <row r="3063" spans="9:9" x14ac:dyDescent="0.35">
      <c r="I3063" s="18" t="str">
        <f>IFERROR(IF($E3063="","",MATCH(E3063,'Ref table week No.'!$B:$B,-1)),"")</f>
        <v/>
      </c>
    </row>
    <row r="3064" spans="9:9" x14ac:dyDescent="0.35">
      <c r="I3064" s="18" t="str">
        <f>IFERROR(IF($E3064="","",MATCH(E3064,'Ref table week No.'!$B:$B,-1)),"")</f>
        <v/>
      </c>
    </row>
    <row r="3065" spans="9:9" x14ac:dyDescent="0.35">
      <c r="I3065" s="18" t="str">
        <f>IFERROR(IF($E3065="","",MATCH(E3065,'Ref table week No.'!$B:$B,-1)),"")</f>
        <v/>
      </c>
    </row>
    <row r="3066" spans="9:9" x14ac:dyDescent="0.35">
      <c r="I3066" s="18" t="str">
        <f>IFERROR(IF($E3066="","",MATCH(E3066,'Ref table week No.'!$B:$B,-1)),"")</f>
        <v/>
      </c>
    </row>
    <row r="3067" spans="9:9" x14ac:dyDescent="0.35">
      <c r="I3067" s="18" t="str">
        <f>IFERROR(IF($E3067="","",MATCH(E3067,'Ref table week No.'!$B:$B,-1)),"")</f>
        <v/>
      </c>
    </row>
    <row r="3068" spans="9:9" x14ac:dyDescent="0.35">
      <c r="I3068" s="18" t="str">
        <f>IFERROR(IF($E3068="","",MATCH(E3068,'Ref table week No.'!$B:$B,-1)),"")</f>
        <v/>
      </c>
    </row>
    <row r="3069" spans="9:9" x14ac:dyDescent="0.35">
      <c r="I3069" s="18" t="str">
        <f>IFERROR(IF($E3069="","",MATCH(E3069,'Ref table week No.'!$B:$B,-1)),"")</f>
        <v/>
      </c>
    </row>
    <row r="3070" spans="9:9" x14ac:dyDescent="0.35">
      <c r="I3070" s="18" t="str">
        <f>IFERROR(IF($E3070="","",MATCH(E3070,'Ref table week No.'!$B:$B,-1)),"")</f>
        <v/>
      </c>
    </row>
    <row r="3071" spans="9:9" x14ac:dyDescent="0.35">
      <c r="I3071" s="18" t="str">
        <f>IFERROR(IF($E3071="","",MATCH(E3071,'Ref table week No.'!$B:$B,-1)),"")</f>
        <v/>
      </c>
    </row>
    <row r="3072" spans="9:9" x14ac:dyDescent="0.35">
      <c r="I3072" s="18" t="str">
        <f>IFERROR(IF($E3072="","",MATCH(E3072,'Ref table week No.'!$B:$B,-1)),"")</f>
        <v/>
      </c>
    </row>
    <row r="3073" spans="9:9" x14ac:dyDescent="0.35">
      <c r="I3073" s="18" t="str">
        <f>IFERROR(IF($E3073="","",MATCH(E3073,'Ref table week No.'!$B:$B,-1)),"")</f>
        <v/>
      </c>
    </row>
    <row r="3074" spans="9:9" x14ac:dyDescent="0.35">
      <c r="I3074" s="18" t="str">
        <f>IFERROR(IF($E3074="","",MATCH(E3074,'Ref table week No.'!$B:$B,-1)),"")</f>
        <v/>
      </c>
    </row>
    <row r="3075" spans="9:9" x14ac:dyDescent="0.35">
      <c r="I3075" s="18" t="str">
        <f>IFERROR(IF($E3075="","",MATCH(E3075,'Ref table week No.'!$B:$B,-1)),"")</f>
        <v/>
      </c>
    </row>
    <row r="3076" spans="9:9" x14ac:dyDescent="0.35">
      <c r="I3076" s="18" t="str">
        <f>IFERROR(IF($E3076="","",MATCH(E3076,'Ref table week No.'!$B:$B,-1)),"")</f>
        <v/>
      </c>
    </row>
    <row r="3077" spans="9:9" x14ac:dyDescent="0.35">
      <c r="I3077" s="18" t="str">
        <f>IFERROR(IF($E3077="","",MATCH(E3077,'Ref table week No.'!$B:$B,-1)),"")</f>
        <v/>
      </c>
    </row>
    <row r="3078" spans="9:9" x14ac:dyDescent="0.35">
      <c r="I3078" s="18" t="str">
        <f>IFERROR(IF($E3078="","",MATCH(E3078,'Ref table week No.'!$B:$B,-1)),"")</f>
        <v/>
      </c>
    </row>
    <row r="3079" spans="9:9" x14ac:dyDescent="0.35">
      <c r="I3079" s="18" t="str">
        <f>IFERROR(IF($E3079="","",MATCH(E3079,'Ref table week No.'!$B:$B,-1)),"")</f>
        <v/>
      </c>
    </row>
    <row r="3080" spans="9:9" x14ac:dyDescent="0.35">
      <c r="I3080" s="18" t="str">
        <f>IFERROR(IF($E3080="","",MATCH(E3080,'Ref table week No.'!$B:$B,-1)),"")</f>
        <v/>
      </c>
    </row>
    <row r="3081" spans="9:9" x14ac:dyDescent="0.35">
      <c r="I3081" s="18" t="str">
        <f>IFERROR(IF($E3081="","",MATCH(E3081,'Ref table week No.'!$B:$B,-1)),"")</f>
        <v/>
      </c>
    </row>
    <row r="3082" spans="9:9" x14ac:dyDescent="0.35">
      <c r="I3082" s="18" t="str">
        <f>IFERROR(IF($E3082="","",MATCH(E3082,'Ref table week No.'!$B:$B,-1)),"")</f>
        <v/>
      </c>
    </row>
    <row r="3083" spans="9:9" x14ac:dyDescent="0.35">
      <c r="I3083" s="18" t="str">
        <f>IFERROR(IF($E3083="","",MATCH(E3083,'Ref table week No.'!$B:$B,-1)),"")</f>
        <v/>
      </c>
    </row>
    <row r="3084" spans="9:9" x14ac:dyDescent="0.35">
      <c r="I3084" s="18" t="str">
        <f>IFERROR(IF($E3084="","",MATCH(E3084,'Ref table week No.'!$B:$B,-1)),"")</f>
        <v/>
      </c>
    </row>
    <row r="3085" spans="9:9" x14ac:dyDescent="0.35">
      <c r="I3085" s="18" t="str">
        <f>IFERROR(IF($E3085="","",MATCH(E3085,'Ref table week No.'!$B:$B,-1)),"")</f>
        <v/>
      </c>
    </row>
    <row r="3086" spans="9:9" x14ac:dyDescent="0.35">
      <c r="I3086" s="18" t="str">
        <f>IFERROR(IF($E3086="","",MATCH(E3086,'Ref table week No.'!$B:$B,-1)),"")</f>
        <v/>
      </c>
    </row>
    <row r="3087" spans="9:9" x14ac:dyDescent="0.35">
      <c r="I3087" s="18" t="str">
        <f>IFERROR(IF($E3087="","",MATCH(E3087,'Ref table week No.'!$B:$B,-1)),"")</f>
        <v/>
      </c>
    </row>
    <row r="3088" spans="9:9" x14ac:dyDescent="0.35">
      <c r="I3088" s="18" t="str">
        <f>IFERROR(IF($E3088="","",MATCH(E3088,'Ref table week No.'!$B:$B,-1)),"")</f>
        <v/>
      </c>
    </row>
    <row r="3089" spans="9:9" x14ac:dyDescent="0.35">
      <c r="I3089" s="18" t="str">
        <f>IFERROR(IF($E3089="","",MATCH(E3089,'Ref table week No.'!$B:$B,-1)),"")</f>
        <v/>
      </c>
    </row>
    <row r="3090" spans="9:9" x14ac:dyDescent="0.35">
      <c r="I3090" s="18" t="str">
        <f>IFERROR(IF($E3090="","",MATCH(E3090,'Ref table week No.'!$B:$B,-1)),"")</f>
        <v/>
      </c>
    </row>
    <row r="3091" spans="9:9" x14ac:dyDescent="0.35">
      <c r="I3091" s="18" t="str">
        <f>IFERROR(IF($E3091="","",MATCH(E3091,'Ref table week No.'!$B:$B,-1)),"")</f>
        <v/>
      </c>
    </row>
    <row r="3092" spans="9:9" x14ac:dyDescent="0.35">
      <c r="I3092" s="18" t="str">
        <f>IFERROR(IF($E3092="","",MATCH(E3092,'Ref table week No.'!$B:$B,-1)),"")</f>
        <v/>
      </c>
    </row>
    <row r="3093" spans="9:9" x14ac:dyDescent="0.35">
      <c r="I3093" s="18" t="str">
        <f>IFERROR(IF($E3093="","",MATCH(E3093,'Ref table week No.'!$B:$B,-1)),"")</f>
        <v/>
      </c>
    </row>
    <row r="3094" spans="9:9" x14ac:dyDescent="0.35">
      <c r="I3094" s="18" t="str">
        <f>IFERROR(IF($E3094="","",MATCH(E3094,'Ref table week No.'!$B:$B,-1)),"")</f>
        <v/>
      </c>
    </row>
    <row r="3095" spans="9:9" x14ac:dyDescent="0.35">
      <c r="I3095" s="18" t="str">
        <f>IFERROR(IF($E3095="","",MATCH(E3095,'Ref table week No.'!$B:$B,-1)),"")</f>
        <v/>
      </c>
    </row>
    <row r="3096" spans="9:9" x14ac:dyDescent="0.35">
      <c r="I3096" s="18" t="str">
        <f>IFERROR(IF($E3096="","",MATCH(E3096,'Ref table week No.'!$B:$B,-1)),"")</f>
        <v/>
      </c>
    </row>
    <row r="3097" spans="9:9" x14ac:dyDescent="0.35">
      <c r="I3097" s="18" t="str">
        <f>IFERROR(IF($E3097="","",MATCH(E3097,'Ref table week No.'!$B:$B,-1)),"")</f>
        <v/>
      </c>
    </row>
    <row r="3098" spans="9:9" x14ac:dyDescent="0.35">
      <c r="I3098" s="18" t="str">
        <f>IFERROR(IF($E3098="","",MATCH(E3098,'Ref table week No.'!$B:$B,-1)),"")</f>
        <v/>
      </c>
    </row>
    <row r="3099" spans="9:9" x14ac:dyDescent="0.35">
      <c r="I3099" s="18" t="str">
        <f>IFERROR(IF($E3099="","",MATCH(E3099,'Ref table week No.'!$B:$B,-1)),"")</f>
        <v/>
      </c>
    </row>
    <row r="3100" spans="9:9" x14ac:dyDescent="0.35">
      <c r="I3100" s="18" t="str">
        <f>IFERROR(IF($E3100="","",MATCH(E3100,'Ref table week No.'!$B:$B,-1)),"")</f>
        <v/>
      </c>
    </row>
    <row r="3101" spans="9:9" x14ac:dyDescent="0.35">
      <c r="I3101" s="18" t="str">
        <f>IFERROR(IF($E3101="","",MATCH(E3101,'Ref table week No.'!$B:$B,-1)),"")</f>
        <v/>
      </c>
    </row>
    <row r="3102" spans="9:9" x14ac:dyDescent="0.35">
      <c r="I3102" s="18" t="str">
        <f>IFERROR(IF($E3102="","",MATCH(E3102,'Ref table week No.'!$B:$B,-1)),"")</f>
        <v/>
      </c>
    </row>
    <row r="3103" spans="9:9" x14ac:dyDescent="0.35">
      <c r="I3103" s="18" t="str">
        <f>IFERROR(IF($E3103="","",MATCH(E3103,'Ref table week No.'!$B:$B,-1)),"")</f>
        <v/>
      </c>
    </row>
    <row r="3104" spans="9:9" x14ac:dyDescent="0.35">
      <c r="I3104" s="18" t="str">
        <f>IFERROR(IF($E3104="","",MATCH(E3104,'Ref table week No.'!$B:$B,-1)),"")</f>
        <v/>
      </c>
    </row>
    <row r="3105" spans="9:9" x14ac:dyDescent="0.35">
      <c r="I3105" s="18" t="str">
        <f>IFERROR(IF($E3105="","",MATCH(E3105,'Ref table week No.'!$B:$B,-1)),"")</f>
        <v/>
      </c>
    </row>
    <row r="3106" spans="9:9" x14ac:dyDescent="0.35">
      <c r="I3106" s="18" t="str">
        <f>IFERROR(IF($E3106="","",MATCH(E3106,'Ref table week No.'!$B:$B,-1)),"")</f>
        <v/>
      </c>
    </row>
    <row r="3107" spans="9:9" x14ac:dyDescent="0.35">
      <c r="I3107" s="18" t="str">
        <f>IFERROR(IF($E3107="","",MATCH(E3107,'Ref table week No.'!$B:$B,-1)),"")</f>
        <v/>
      </c>
    </row>
    <row r="3108" spans="9:9" x14ac:dyDescent="0.35">
      <c r="I3108" s="18" t="str">
        <f>IFERROR(IF($E3108="","",MATCH(E3108,'Ref table week No.'!$B:$B,-1)),"")</f>
        <v/>
      </c>
    </row>
    <row r="3109" spans="9:9" x14ac:dyDescent="0.35">
      <c r="I3109" s="18" t="str">
        <f>IFERROR(IF($E3109="","",MATCH(E3109,'Ref table week No.'!$B:$B,-1)),"")</f>
        <v/>
      </c>
    </row>
    <row r="3110" spans="9:9" x14ac:dyDescent="0.35">
      <c r="I3110" s="18" t="str">
        <f>IFERROR(IF($E3110="","",MATCH(E3110,'Ref table week No.'!$B:$B,-1)),"")</f>
        <v/>
      </c>
    </row>
    <row r="3111" spans="9:9" x14ac:dyDescent="0.35">
      <c r="I3111" s="18" t="str">
        <f>IFERROR(IF($E3111="","",MATCH(E3111,'Ref table week No.'!$B:$B,-1)),"")</f>
        <v/>
      </c>
    </row>
    <row r="3112" spans="9:9" x14ac:dyDescent="0.35">
      <c r="I3112" s="18" t="str">
        <f>IFERROR(IF($E3112="","",MATCH(E3112,'Ref table week No.'!$B:$B,-1)),"")</f>
        <v/>
      </c>
    </row>
    <row r="3113" spans="9:9" x14ac:dyDescent="0.35">
      <c r="I3113" s="18" t="str">
        <f>IFERROR(IF($E3113="","",MATCH(E3113,'Ref table week No.'!$B:$B,-1)),"")</f>
        <v/>
      </c>
    </row>
    <row r="3114" spans="9:9" x14ac:dyDescent="0.35">
      <c r="I3114" s="18" t="str">
        <f>IFERROR(IF($E3114="","",MATCH(E3114,'Ref table week No.'!$B:$B,-1)),"")</f>
        <v/>
      </c>
    </row>
    <row r="3115" spans="9:9" x14ac:dyDescent="0.35">
      <c r="I3115" s="18" t="str">
        <f>IFERROR(IF($E3115="","",MATCH(E3115,'Ref table week No.'!$B:$B,-1)),"")</f>
        <v/>
      </c>
    </row>
    <row r="3116" spans="9:9" x14ac:dyDescent="0.35">
      <c r="I3116" s="18" t="str">
        <f>IFERROR(IF($E3116="","",MATCH(E3116,'Ref table week No.'!$B:$B,-1)),"")</f>
        <v/>
      </c>
    </row>
    <row r="3117" spans="9:9" x14ac:dyDescent="0.35">
      <c r="I3117" s="18" t="str">
        <f>IFERROR(IF($E3117="","",MATCH(E3117,'Ref table week No.'!$B:$B,-1)),"")</f>
        <v/>
      </c>
    </row>
    <row r="3118" spans="9:9" x14ac:dyDescent="0.35">
      <c r="I3118" s="18" t="str">
        <f>IFERROR(IF($E3118="","",MATCH(E3118,'Ref table week No.'!$B:$B,-1)),"")</f>
        <v/>
      </c>
    </row>
    <row r="3119" spans="9:9" x14ac:dyDescent="0.35">
      <c r="I3119" s="18" t="str">
        <f>IFERROR(IF($E3119="","",MATCH(E3119,'Ref table week No.'!$B:$B,-1)),"")</f>
        <v/>
      </c>
    </row>
    <row r="3120" spans="9:9" x14ac:dyDescent="0.35">
      <c r="I3120" s="18" t="str">
        <f>IFERROR(IF($E3120="","",MATCH(E3120,'Ref table week No.'!$B:$B,-1)),"")</f>
        <v/>
      </c>
    </row>
    <row r="3121" spans="9:9" x14ac:dyDescent="0.35">
      <c r="I3121" s="18" t="str">
        <f>IFERROR(IF($E3121="","",MATCH(E3121,'Ref table week No.'!$B:$B,-1)),"")</f>
        <v/>
      </c>
    </row>
    <row r="3122" spans="9:9" x14ac:dyDescent="0.35">
      <c r="I3122" s="18" t="str">
        <f>IFERROR(IF($E3122="","",MATCH(E3122,'Ref table week No.'!$B:$B,-1)),"")</f>
        <v/>
      </c>
    </row>
    <row r="3123" spans="9:9" x14ac:dyDescent="0.35">
      <c r="I3123" s="18" t="str">
        <f>IFERROR(IF($E3123="","",MATCH(E3123,'Ref table week No.'!$B:$B,-1)),"")</f>
        <v/>
      </c>
    </row>
    <row r="3124" spans="9:9" x14ac:dyDescent="0.35">
      <c r="I3124" s="18" t="str">
        <f>IFERROR(IF($E3124="","",MATCH(E3124,'Ref table week No.'!$B:$B,-1)),"")</f>
        <v/>
      </c>
    </row>
    <row r="3125" spans="9:9" x14ac:dyDescent="0.35">
      <c r="I3125" s="18" t="str">
        <f>IFERROR(IF($E3125="","",MATCH(E3125,'Ref table week No.'!$B:$B,-1)),"")</f>
        <v/>
      </c>
    </row>
    <row r="3126" spans="9:9" x14ac:dyDescent="0.35">
      <c r="I3126" s="18" t="str">
        <f>IFERROR(IF($E3126="","",MATCH(E3126,'Ref table week No.'!$B:$B,-1)),"")</f>
        <v/>
      </c>
    </row>
    <row r="3127" spans="9:9" x14ac:dyDescent="0.35">
      <c r="I3127" s="18" t="str">
        <f>IFERROR(IF($E3127="","",MATCH(E3127,'Ref table week No.'!$B:$B,-1)),"")</f>
        <v/>
      </c>
    </row>
    <row r="3128" spans="9:9" x14ac:dyDescent="0.35">
      <c r="I3128" s="18" t="str">
        <f>IFERROR(IF($E3128="","",MATCH(E3128,'Ref table week No.'!$B:$B,-1)),"")</f>
        <v/>
      </c>
    </row>
    <row r="3129" spans="9:9" x14ac:dyDescent="0.35">
      <c r="I3129" s="18" t="str">
        <f>IFERROR(IF($E3129="","",MATCH(E3129,'Ref table week No.'!$B:$B,-1)),"")</f>
        <v/>
      </c>
    </row>
    <row r="3130" spans="9:9" x14ac:dyDescent="0.35">
      <c r="I3130" s="18" t="str">
        <f>IFERROR(IF($E3130="","",MATCH(E3130,'Ref table week No.'!$B:$B,-1)),"")</f>
        <v/>
      </c>
    </row>
    <row r="3131" spans="9:9" x14ac:dyDescent="0.35">
      <c r="I3131" s="18" t="str">
        <f>IFERROR(IF($E3131="","",MATCH(E3131,'Ref table week No.'!$B:$B,-1)),"")</f>
        <v/>
      </c>
    </row>
    <row r="3132" spans="9:9" x14ac:dyDescent="0.35">
      <c r="I3132" s="18" t="str">
        <f>IFERROR(IF($E3132="","",MATCH(E3132,'Ref table week No.'!$B:$B,-1)),"")</f>
        <v/>
      </c>
    </row>
    <row r="3133" spans="9:9" x14ac:dyDescent="0.35">
      <c r="I3133" s="18" t="str">
        <f>IFERROR(IF($E3133="","",MATCH(E3133,'Ref table week No.'!$B:$B,-1)),"")</f>
        <v/>
      </c>
    </row>
    <row r="3134" spans="9:9" x14ac:dyDescent="0.35">
      <c r="I3134" s="18" t="str">
        <f>IFERROR(IF($E3134="","",MATCH(E3134,'Ref table week No.'!$B:$B,-1)),"")</f>
        <v/>
      </c>
    </row>
    <row r="3135" spans="9:9" x14ac:dyDescent="0.35">
      <c r="I3135" s="18" t="str">
        <f>IFERROR(IF($E3135="","",MATCH(E3135,'Ref table week No.'!$B:$B,-1)),"")</f>
        <v/>
      </c>
    </row>
    <row r="3136" spans="9:9" x14ac:dyDescent="0.35">
      <c r="I3136" s="18" t="str">
        <f>IFERROR(IF($E3136="","",MATCH(E3136,'Ref table week No.'!$B:$B,-1)),"")</f>
        <v/>
      </c>
    </row>
    <row r="3137" spans="9:9" x14ac:dyDescent="0.35">
      <c r="I3137" s="18" t="str">
        <f>IFERROR(IF($E3137="","",MATCH(E3137,'Ref table week No.'!$B:$B,-1)),"")</f>
        <v/>
      </c>
    </row>
    <row r="3138" spans="9:9" x14ac:dyDescent="0.35">
      <c r="I3138" s="18" t="str">
        <f>IFERROR(IF($E3138="","",MATCH(E3138,'Ref table week No.'!$B:$B,-1)),"")</f>
        <v/>
      </c>
    </row>
    <row r="3139" spans="9:9" x14ac:dyDescent="0.35">
      <c r="I3139" s="18" t="str">
        <f>IFERROR(IF($E3139="","",MATCH(E3139,'Ref table week No.'!$B:$B,-1)),"")</f>
        <v/>
      </c>
    </row>
    <row r="3140" spans="9:9" x14ac:dyDescent="0.35">
      <c r="I3140" s="18" t="str">
        <f>IFERROR(IF($E3140="","",MATCH(E3140,'Ref table week No.'!$B:$B,-1)),"")</f>
        <v/>
      </c>
    </row>
    <row r="3141" spans="9:9" x14ac:dyDescent="0.35">
      <c r="I3141" s="18" t="str">
        <f>IFERROR(IF($E3141="","",MATCH(E3141,'Ref table week No.'!$B:$B,-1)),"")</f>
        <v/>
      </c>
    </row>
    <row r="3142" spans="9:9" x14ac:dyDescent="0.35">
      <c r="I3142" s="18" t="str">
        <f>IFERROR(IF($E3142="","",MATCH(E3142,'Ref table week No.'!$B:$B,-1)),"")</f>
        <v/>
      </c>
    </row>
    <row r="3143" spans="9:9" x14ac:dyDescent="0.35">
      <c r="I3143" s="18" t="str">
        <f>IFERROR(IF($E3143="","",MATCH(E3143,'Ref table week No.'!$B:$B,-1)),"")</f>
        <v/>
      </c>
    </row>
    <row r="3144" spans="9:9" x14ac:dyDescent="0.35">
      <c r="I3144" s="18" t="str">
        <f>IFERROR(IF($E3144="","",MATCH(E3144,'Ref table week No.'!$B:$B,-1)),"")</f>
        <v/>
      </c>
    </row>
    <row r="3145" spans="9:9" x14ac:dyDescent="0.35">
      <c r="I3145" s="18" t="str">
        <f>IFERROR(IF($E3145="","",MATCH(E3145,'Ref table week No.'!$B:$B,-1)),"")</f>
        <v/>
      </c>
    </row>
    <row r="3146" spans="9:9" x14ac:dyDescent="0.35">
      <c r="I3146" s="18" t="str">
        <f>IFERROR(IF($E3146="","",MATCH(E3146,'Ref table week No.'!$B:$B,-1)),"")</f>
        <v/>
      </c>
    </row>
    <row r="3147" spans="9:9" x14ac:dyDescent="0.35">
      <c r="I3147" s="18" t="str">
        <f>IFERROR(IF($E3147="","",MATCH(E3147,'Ref table week No.'!$B:$B,-1)),"")</f>
        <v/>
      </c>
    </row>
    <row r="3148" spans="9:9" x14ac:dyDescent="0.35">
      <c r="I3148" s="18" t="str">
        <f>IFERROR(IF($E3148="","",MATCH(E3148,'Ref table week No.'!$B:$B,-1)),"")</f>
        <v/>
      </c>
    </row>
    <row r="3149" spans="9:9" x14ac:dyDescent="0.35">
      <c r="I3149" s="18" t="str">
        <f>IFERROR(IF($E3149="","",MATCH(E3149,'Ref table week No.'!$B:$B,-1)),"")</f>
        <v/>
      </c>
    </row>
    <row r="3150" spans="9:9" x14ac:dyDescent="0.35">
      <c r="I3150" s="18" t="str">
        <f>IFERROR(IF($E3150="","",MATCH(E3150,'Ref table week No.'!$B:$B,-1)),"")</f>
        <v/>
      </c>
    </row>
    <row r="3151" spans="9:9" x14ac:dyDescent="0.35">
      <c r="I3151" s="18" t="str">
        <f>IFERROR(IF($E3151="","",MATCH(E3151,'Ref table week No.'!$B:$B,-1)),"")</f>
        <v/>
      </c>
    </row>
    <row r="3152" spans="9:9" x14ac:dyDescent="0.35">
      <c r="I3152" s="18" t="str">
        <f>IFERROR(IF($E3152="","",MATCH(E3152,'Ref table week No.'!$B:$B,-1)),"")</f>
        <v/>
      </c>
    </row>
    <row r="3153" spans="9:9" x14ac:dyDescent="0.35">
      <c r="I3153" s="18" t="str">
        <f>IFERROR(IF($E3153="","",MATCH(E3153,'Ref table week No.'!$B:$B,-1)),"")</f>
        <v/>
      </c>
    </row>
    <row r="3154" spans="9:9" x14ac:dyDescent="0.35">
      <c r="I3154" s="18" t="str">
        <f>IFERROR(IF($E3154="","",MATCH(E3154,'Ref table week No.'!$B:$B,-1)),"")</f>
        <v/>
      </c>
    </row>
    <row r="3155" spans="9:9" x14ac:dyDescent="0.35">
      <c r="I3155" s="18" t="str">
        <f>IFERROR(IF($E3155="","",MATCH(E3155,'Ref table week No.'!$B:$B,-1)),"")</f>
        <v/>
      </c>
    </row>
    <row r="3156" spans="9:9" x14ac:dyDescent="0.35">
      <c r="I3156" s="18" t="str">
        <f>IFERROR(IF($E3156="","",MATCH(E3156,'Ref table week No.'!$B:$B,-1)),"")</f>
        <v/>
      </c>
    </row>
    <row r="3157" spans="9:9" x14ac:dyDescent="0.35">
      <c r="I3157" s="18" t="str">
        <f>IFERROR(IF($E3157="","",MATCH(E3157,'Ref table week No.'!$B:$B,-1)),"")</f>
        <v/>
      </c>
    </row>
    <row r="3158" spans="9:9" x14ac:dyDescent="0.35">
      <c r="I3158" s="18" t="str">
        <f>IFERROR(IF($E3158="","",MATCH(E3158,'Ref table week No.'!$B:$B,-1)),"")</f>
        <v/>
      </c>
    </row>
    <row r="3159" spans="9:9" x14ac:dyDescent="0.35">
      <c r="I3159" s="18" t="str">
        <f>IFERROR(IF($E3159="","",MATCH(E3159,'Ref table week No.'!$B:$B,-1)),"")</f>
        <v/>
      </c>
    </row>
    <row r="3160" spans="9:9" x14ac:dyDescent="0.35">
      <c r="I3160" s="18" t="str">
        <f>IFERROR(IF($E3160="","",MATCH(E3160,'Ref table week No.'!$B:$B,-1)),"")</f>
        <v/>
      </c>
    </row>
    <row r="3161" spans="9:9" x14ac:dyDescent="0.35">
      <c r="I3161" s="18" t="str">
        <f>IFERROR(IF($E3161="","",MATCH(E3161,'Ref table week No.'!$B:$B,-1)),"")</f>
        <v/>
      </c>
    </row>
    <row r="3162" spans="9:9" x14ac:dyDescent="0.35">
      <c r="I3162" s="18" t="str">
        <f>IFERROR(IF($E3162="","",MATCH(E3162,'Ref table week No.'!$B:$B,-1)),"")</f>
        <v/>
      </c>
    </row>
    <row r="3163" spans="9:9" x14ac:dyDescent="0.35">
      <c r="I3163" s="18" t="str">
        <f>IFERROR(IF($E3163="","",MATCH(E3163,'Ref table week No.'!$B:$B,-1)),"")</f>
        <v/>
      </c>
    </row>
    <row r="3164" spans="9:9" x14ac:dyDescent="0.35">
      <c r="I3164" s="18" t="str">
        <f>IFERROR(IF($E3164="","",MATCH(E3164,'Ref table week No.'!$B:$B,-1)),"")</f>
        <v/>
      </c>
    </row>
    <row r="3165" spans="9:9" x14ac:dyDescent="0.35">
      <c r="I3165" s="18" t="str">
        <f>IFERROR(IF($E3165="","",MATCH(E3165,'Ref table week No.'!$B:$B,-1)),"")</f>
        <v/>
      </c>
    </row>
    <row r="3166" spans="9:9" x14ac:dyDescent="0.35">
      <c r="I3166" s="18" t="str">
        <f>IFERROR(IF($E3166="","",MATCH(E3166,'Ref table week No.'!$B:$B,-1)),"")</f>
        <v/>
      </c>
    </row>
    <row r="3167" spans="9:9" x14ac:dyDescent="0.35">
      <c r="I3167" s="18" t="str">
        <f>IFERROR(IF($E3167="","",MATCH(E3167,'Ref table week No.'!$B:$B,-1)),"")</f>
        <v/>
      </c>
    </row>
    <row r="3168" spans="9:9" x14ac:dyDescent="0.35">
      <c r="I3168" s="18" t="str">
        <f>IFERROR(IF($E3168="","",MATCH(E3168,'Ref table week No.'!$B:$B,-1)),"")</f>
        <v/>
      </c>
    </row>
    <row r="3169" spans="9:9" x14ac:dyDescent="0.35">
      <c r="I3169" s="18" t="str">
        <f>IFERROR(IF($E3169="","",MATCH(E3169,'Ref table week No.'!$B:$B,-1)),"")</f>
        <v/>
      </c>
    </row>
    <row r="3170" spans="9:9" x14ac:dyDescent="0.35">
      <c r="I3170" s="18" t="str">
        <f>IFERROR(IF($E3170="","",MATCH(E3170,'Ref table week No.'!$B:$B,-1)),"")</f>
        <v/>
      </c>
    </row>
    <row r="3171" spans="9:9" x14ac:dyDescent="0.35">
      <c r="I3171" s="18" t="str">
        <f>IFERROR(IF($E3171="","",MATCH(E3171,'Ref table week No.'!$B:$B,-1)),"")</f>
        <v/>
      </c>
    </row>
    <row r="3172" spans="9:9" x14ac:dyDescent="0.35">
      <c r="I3172" s="18" t="str">
        <f>IFERROR(IF($E3172="","",MATCH(E3172,'Ref table week No.'!$B:$B,-1)),"")</f>
        <v/>
      </c>
    </row>
    <row r="3173" spans="9:9" x14ac:dyDescent="0.35">
      <c r="I3173" s="18" t="str">
        <f>IFERROR(IF($E3173="","",MATCH(E3173,'Ref table week No.'!$B:$B,-1)),"")</f>
        <v/>
      </c>
    </row>
    <row r="3174" spans="9:9" x14ac:dyDescent="0.35">
      <c r="I3174" s="18" t="str">
        <f>IFERROR(IF($E3174="","",MATCH(E3174,'Ref table week No.'!$B:$B,-1)),"")</f>
        <v/>
      </c>
    </row>
    <row r="3175" spans="9:9" x14ac:dyDescent="0.35">
      <c r="I3175" s="18" t="str">
        <f>IFERROR(IF($E3175="","",MATCH(E3175,'Ref table week No.'!$B:$B,-1)),"")</f>
        <v/>
      </c>
    </row>
    <row r="3176" spans="9:9" x14ac:dyDescent="0.35">
      <c r="I3176" s="18" t="str">
        <f>IFERROR(IF($E3176="","",MATCH(E3176,'Ref table week No.'!$B:$B,-1)),"")</f>
        <v/>
      </c>
    </row>
    <row r="3177" spans="9:9" x14ac:dyDescent="0.35">
      <c r="I3177" s="18" t="str">
        <f>IFERROR(IF($E3177="","",MATCH(E3177,'Ref table week No.'!$B:$B,-1)),"")</f>
        <v/>
      </c>
    </row>
    <row r="3178" spans="9:9" x14ac:dyDescent="0.35">
      <c r="I3178" s="18" t="str">
        <f>IFERROR(IF($E3178="","",MATCH(E3178,'Ref table week No.'!$B:$B,-1)),"")</f>
        <v/>
      </c>
    </row>
    <row r="3179" spans="9:9" x14ac:dyDescent="0.35">
      <c r="I3179" s="18" t="str">
        <f>IFERROR(IF($E3179="","",MATCH(E3179,'Ref table week No.'!$B:$B,-1)),"")</f>
        <v/>
      </c>
    </row>
    <row r="3180" spans="9:9" x14ac:dyDescent="0.35">
      <c r="I3180" s="18" t="str">
        <f>IFERROR(IF($E3180="","",MATCH(E3180,'Ref table week No.'!$B:$B,-1)),"")</f>
        <v/>
      </c>
    </row>
    <row r="3181" spans="9:9" x14ac:dyDescent="0.35">
      <c r="I3181" s="18" t="str">
        <f>IFERROR(IF($E3181="","",MATCH(E3181,'Ref table week No.'!$B:$B,-1)),"")</f>
        <v/>
      </c>
    </row>
    <row r="3182" spans="9:9" x14ac:dyDescent="0.35">
      <c r="I3182" s="18" t="str">
        <f>IFERROR(IF($E3182="","",MATCH(E3182,'Ref table week No.'!$B:$B,-1)),"")</f>
        <v/>
      </c>
    </row>
    <row r="3183" spans="9:9" x14ac:dyDescent="0.35">
      <c r="I3183" s="18" t="str">
        <f>IFERROR(IF($E3183="","",MATCH(E3183,'Ref table week No.'!$B:$B,-1)),"")</f>
        <v/>
      </c>
    </row>
    <row r="3184" spans="9:9" x14ac:dyDescent="0.35">
      <c r="I3184" s="18" t="str">
        <f>IFERROR(IF($E3184="","",MATCH(E3184,'Ref table week No.'!$B:$B,-1)),"")</f>
        <v/>
      </c>
    </row>
    <row r="3185" spans="9:9" x14ac:dyDescent="0.35">
      <c r="I3185" s="18" t="str">
        <f>IFERROR(IF($E3185="","",MATCH(E3185,'Ref table week No.'!$B:$B,-1)),"")</f>
        <v/>
      </c>
    </row>
    <row r="3186" spans="9:9" x14ac:dyDescent="0.35">
      <c r="I3186" s="18" t="str">
        <f>IFERROR(IF($E3186="","",MATCH(E3186,'Ref table week No.'!$B:$B,-1)),"")</f>
        <v/>
      </c>
    </row>
    <row r="3187" spans="9:9" x14ac:dyDescent="0.35">
      <c r="I3187" s="18" t="str">
        <f>IFERROR(IF($E3187="","",MATCH(E3187,'Ref table week No.'!$B:$B,-1)),"")</f>
        <v/>
      </c>
    </row>
    <row r="3188" spans="9:9" x14ac:dyDescent="0.35">
      <c r="I3188" s="18" t="str">
        <f>IFERROR(IF($E3188="","",MATCH(E3188,'Ref table week No.'!$B:$B,-1)),"")</f>
        <v/>
      </c>
    </row>
    <row r="3189" spans="9:9" x14ac:dyDescent="0.35">
      <c r="I3189" s="18" t="str">
        <f>IFERROR(IF($E3189="","",MATCH(E3189,'Ref table week No.'!$B:$B,-1)),"")</f>
        <v/>
      </c>
    </row>
    <row r="3190" spans="9:9" x14ac:dyDescent="0.35">
      <c r="I3190" s="18" t="str">
        <f>IFERROR(IF($E3190="","",MATCH(E3190,'Ref table week No.'!$B:$B,-1)),"")</f>
        <v/>
      </c>
    </row>
    <row r="3191" spans="9:9" x14ac:dyDescent="0.35">
      <c r="I3191" s="18" t="str">
        <f>IFERROR(IF($E3191="","",MATCH(E3191,'Ref table week No.'!$B:$B,-1)),"")</f>
        <v/>
      </c>
    </row>
    <row r="3192" spans="9:9" x14ac:dyDescent="0.35">
      <c r="I3192" s="18" t="str">
        <f>IFERROR(IF($E3192="","",MATCH(E3192,'Ref table week No.'!$B:$B,-1)),"")</f>
        <v/>
      </c>
    </row>
    <row r="3193" spans="9:9" x14ac:dyDescent="0.35">
      <c r="I3193" s="18" t="str">
        <f>IFERROR(IF($E3193="","",MATCH(E3193,'Ref table week No.'!$B:$B,-1)),"")</f>
        <v/>
      </c>
    </row>
    <row r="3194" spans="9:9" x14ac:dyDescent="0.35">
      <c r="I3194" s="18" t="str">
        <f>IFERROR(IF($E3194="","",MATCH(E3194,'Ref table week No.'!$B:$B,-1)),"")</f>
        <v/>
      </c>
    </row>
    <row r="3195" spans="9:9" x14ac:dyDescent="0.35">
      <c r="I3195" s="18" t="str">
        <f>IFERROR(IF($E3195="","",MATCH(E3195,'Ref table week No.'!$B:$B,-1)),"")</f>
        <v/>
      </c>
    </row>
    <row r="3196" spans="9:9" x14ac:dyDescent="0.35">
      <c r="I3196" s="18" t="str">
        <f>IFERROR(IF($E3196="","",MATCH(E3196,'Ref table week No.'!$B:$B,-1)),"")</f>
        <v/>
      </c>
    </row>
    <row r="3197" spans="9:9" x14ac:dyDescent="0.35">
      <c r="I3197" s="18" t="str">
        <f>IFERROR(IF($E3197="","",MATCH(E3197,'Ref table week No.'!$B:$B,-1)),"")</f>
        <v/>
      </c>
    </row>
    <row r="3198" spans="9:9" x14ac:dyDescent="0.35">
      <c r="I3198" s="18" t="str">
        <f>IFERROR(IF($E3198="","",MATCH(E3198,'Ref table week No.'!$B:$B,-1)),"")</f>
        <v/>
      </c>
    </row>
    <row r="3199" spans="9:9" x14ac:dyDescent="0.35">
      <c r="I3199" s="18" t="str">
        <f>IFERROR(IF($E3199="","",MATCH(E3199,'Ref table week No.'!$B:$B,-1)),"")</f>
        <v/>
      </c>
    </row>
    <row r="3200" spans="9:9" x14ac:dyDescent="0.35">
      <c r="I3200" s="18" t="str">
        <f>IFERROR(IF($E3200="","",MATCH(E3200,'Ref table week No.'!$B:$B,-1)),"")</f>
        <v/>
      </c>
    </row>
    <row r="3201" spans="9:9" x14ac:dyDescent="0.35">
      <c r="I3201" s="18" t="str">
        <f>IFERROR(IF($E3201="","",MATCH(E3201,'Ref table week No.'!$B:$B,-1)),"")</f>
        <v/>
      </c>
    </row>
    <row r="3202" spans="9:9" x14ac:dyDescent="0.35">
      <c r="I3202" s="18" t="str">
        <f>IFERROR(IF($E3202="","",MATCH(E3202,'Ref table week No.'!$B:$B,-1)),"")</f>
        <v/>
      </c>
    </row>
    <row r="3203" spans="9:9" x14ac:dyDescent="0.35">
      <c r="I3203" s="18" t="str">
        <f>IFERROR(IF($E3203="","",MATCH(E3203,'Ref table week No.'!$B:$B,-1)),"")</f>
        <v/>
      </c>
    </row>
    <row r="3204" spans="9:9" x14ac:dyDescent="0.35">
      <c r="I3204" s="18" t="str">
        <f>IFERROR(IF($E3204="","",MATCH(E3204,'Ref table week No.'!$B:$B,-1)),"")</f>
        <v/>
      </c>
    </row>
    <row r="3205" spans="9:9" x14ac:dyDescent="0.35">
      <c r="I3205" s="18" t="str">
        <f>IFERROR(IF($E3205="","",MATCH(E3205,'Ref table week No.'!$B:$B,-1)),"")</f>
        <v/>
      </c>
    </row>
    <row r="3206" spans="9:9" x14ac:dyDescent="0.35">
      <c r="I3206" s="18" t="str">
        <f>IFERROR(IF($E3206="","",MATCH(E3206,'Ref table week No.'!$B:$B,-1)),"")</f>
        <v/>
      </c>
    </row>
    <row r="3207" spans="9:9" x14ac:dyDescent="0.35">
      <c r="I3207" s="18" t="str">
        <f>IFERROR(IF($E3207="","",MATCH(E3207,'Ref table week No.'!$B:$B,-1)),"")</f>
        <v/>
      </c>
    </row>
    <row r="3208" spans="9:9" x14ac:dyDescent="0.35">
      <c r="I3208" s="18" t="str">
        <f>IFERROR(IF($E3208="","",MATCH(E3208,'Ref table week No.'!$B:$B,-1)),"")</f>
        <v/>
      </c>
    </row>
    <row r="3209" spans="9:9" x14ac:dyDescent="0.35">
      <c r="I3209" s="18" t="str">
        <f>IFERROR(IF($E3209="","",MATCH(E3209,'Ref table week No.'!$B:$B,-1)),"")</f>
        <v/>
      </c>
    </row>
    <row r="3210" spans="9:9" x14ac:dyDescent="0.35">
      <c r="I3210" s="18" t="str">
        <f>IFERROR(IF($E3210="","",MATCH(E3210,'Ref table week No.'!$B:$B,-1)),"")</f>
        <v/>
      </c>
    </row>
    <row r="3211" spans="9:9" x14ac:dyDescent="0.35">
      <c r="I3211" s="18" t="str">
        <f>IFERROR(IF($E3211="","",MATCH(E3211,'Ref table week No.'!$B:$B,-1)),"")</f>
        <v/>
      </c>
    </row>
    <row r="3212" spans="9:9" x14ac:dyDescent="0.35">
      <c r="I3212" s="18" t="str">
        <f>IFERROR(IF($E3212="","",MATCH(E3212,'Ref table week No.'!$B:$B,-1)),"")</f>
        <v/>
      </c>
    </row>
    <row r="3213" spans="9:9" x14ac:dyDescent="0.35">
      <c r="I3213" s="18" t="str">
        <f>IFERROR(IF($E3213="","",MATCH(E3213,'Ref table week No.'!$B:$B,-1)),"")</f>
        <v/>
      </c>
    </row>
    <row r="3214" spans="9:9" x14ac:dyDescent="0.35">
      <c r="I3214" s="18" t="str">
        <f>IFERROR(IF($E3214="","",MATCH(E3214,'Ref table week No.'!$B:$B,-1)),"")</f>
        <v/>
      </c>
    </row>
    <row r="3215" spans="9:9" x14ac:dyDescent="0.35">
      <c r="I3215" s="18" t="str">
        <f>IFERROR(IF($E3215="","",MATCH(E3215,'Ref table week No.'!$B:$B,-1)),"")</f>
        <v/>
      </c>
    </row>
    <row r="3216" spans="9:9" x14ac:dyDescent="0.35">
      <c r="I3216" s="18" t="str">
        <f>IFERROR(IF($E3216="","",MATCH(E3216,'Ref table week No.'!$B:$B,-1)),"")</f>
        <v/>
      </c>
    </row>
    <row r="3217" spans="9:9" x14ac:dyDescent="0.35">
      <c r="I3217" s="18" t="str">
        <f>IFERROR(IF($E3217="","",MATCH(E3217,'Ref table week No.'!$B:$B,-1)),"")</f>
        <v/>
      </c>
    </row>
    <row r="3218" spans="9:9" x14ac:dyDescent="0.35">
      <c r="I3218" s="18" t="str">
        <f>IFERROR(IF($E3218="","",MATCH(E3218,'Ref table week No.'!$B:$B,-1)),"")</f>
        <v/>
      </c>
    </row>
    <row r="3219" spans="9:9" x14ac:dyDescent="0.35">
      <c r="I3219" s="18" t="str">
        <f>IFERROR(IF($E3219="","",MATCH(E3219,'Ref table week No.'!$B:$B,-1)),"")</f>
        <v/>
      </c>
    </row>
    <row r="3220" spans="9:9" x14ac:dyDescent="0.35">
      <c r="I3220" s="18" t="str">
        <f>IFERROR(IF($E3220="","",MATCH(E3220,'Ref table week No.'!$B:$B,-1)),"")</f>
        <v/>
      </c>
    </row>
    <row r="3221" spans="9:9" x14ac:dyDescent="0.35">
      <c r="I3221" s="18" t="str">
        <f>IFERROR(IF($E3221="","",MATCH(E3221,'Ref table week No.'!$B:$B,-1)),"")</f>
        <v/>
      </c>
    </row>
    <row r="3222" spans="9:9" x14ac:dyDescent="0.35">
      <c r="I3222" s="18" t="str">
        <f>IFERROR(IF($E3222="","",MATCH(E3222,'Ref table week No.'!$B:$B,-1)),"")</f>
        <v/>
      </c>
    </row>
    <row r="3223" spans="9:9" x14ac:dyDescent="0.35">
      <c r="I3223" s="18" t="str">
        <f>IFERROR(IF($E3223="","",MATCH(E3223,'Ref table week No.'!$B:$B,-1)),"")</f>
        <v/>
      </c>
    </row>
    <row r="3224" spans="9:9" x14ac:dyDescent="0.35">
      <c r="I3224" s="18" t="str">
        <f>IFERROR(IF($E3224="","",MATCH(E3224,'Ref table week No.'!$B:$B,-1)),"")</f>
        <v/>
      </c>
    </row>
    <row r="3225" spans="9:9" x14ac:dyDescent="0.35">
      <c r="I3225" s="18" t="str">
        <f>IFERROR(IF($E3225="","",MATCH(E3225,'Ref table week No.'!$B:$B,-1)),"")</f>
        <v/>
      </c>
    </row>
    <row r="3226" spans="9:9" x14ac:dyDescent="0.35">
      <c r="I3226" s="18" t="str">
        <f>IFERROR(IF($E3226="","",MATCH(E3226,'Ref table week No.'!$B:$B,-1)),"")</f>
        <v/>
      </c>
    </row>
    <row r="3227" spans="9:9" x14ac:dyDescent="0.35">
      <c r="I3227" s="18" t="str">
        <f>IFERROR(IF($E3227="","",MATCH(E3227,'Ref table week No.'!$B:$B,-1)),"")</f>
        <v/>
      </c>
    </row>
    <row r="3228" spans="9:9" x14ac:dyDescent="0.35">
      <c r="I3228" s="18" t="str">
        <f>IFERROR(IF($E3228="","",MATCH(E3228,'Ref table week No.'!$B:$B,-1)),"")</f>
        <v/>
      </c>
    </row>
    <row r="3229" spans="9:9" x14ac:dyDescent="0.35">
      <c r="I3229" s="18" t="str">
        <f>IFERROR(IF($E3229="","",MATCH(E3229,'Ref table week No.'!$B:$B,-1)),"")</f>
        <v/>
      </c>
    </row>
    <row r="3230" spans="9:9" x14ac:dyDescent="0.35">
      <c r="I3230" s="18" t="str">
        <f>IFERROR(IF($E3230="","",MATCH(E3230,'Ref table week No.'!$B:$B,-1)),"")</f>
        <v/>
      </c>
    </row>
    <row r="3231" spans="9:9" x14ac:dyDescent="0.35">
      <c r="I3231" s="18" t="str">
        <f>IFERROR(IF($E3231="","",MATCH(E3231,'Ref table week No.'!$B:$B,-1)),"")</f>
        <v/>
      </c>
    </row>
    <row r="3232" spans="9:9" x14ac:dyDescent="0.35">
      <c r="I3232" s="18" t="str">
        <f>IFERROR(IF($E3232="","",MATCH(E3232,'Ref table week No.'!$B:$B,-1)),"")</f>
        <v/>
      </c>
    </row>
    <row r="3233" spans="9:9" x14ac:dyDescent="0.35">
      <c r="I3233" s="18" t="str">
        <f>IFERROR(IF($E3233="","",MATCH(E3233,'Ref table week No.'!$B:$B,-1)),"")</f>
        <v/>
      </c>
    </row>
    <row r="3234" spans="9:9" x14ac:dyDescent="0.35">
      <c r="I3234" s="18" t="str">
        <f>IFERROR(IF($E3234="","",MATCH(E3234,'Ref table week No.'!$B:$B,-1)),"")</f>
        <v/>
      </c>
    </row>
    <row r="3235" spans="9:9" x14ac:dyDescent="0.35">
      <c r="I3235" s="18" t="str">
        <f>IFERROR(IF($E3235="","",MATCH(E3235,'Ref table week No.'!$B:$B,-1)),"")</f>
        <v/>
      </c>
    </row>
    <row r="3236" spans="9:9" x14ac:dyDescent="0.35">
      <c r="I3236" s="18" t="str">
        <f>IFERROR(IF($E3236="","",MATCH(E3236,'Ref table week No.'!$B:$B,-1)),"")</f>
        <v/>
      </c>
    </row>
    <row r="3237" spans="9:9" x14ac:dyDescent="0.35">
      <c r="I3237" s="18" t="str">
        <f>IFERROR(IF($E3237="","",MATCH(E3237,'Ref table week No.'!$B:$B,-1)),"")</f>
        <v/>
      </c>
    </row>
    <row r="3238" spans="9:9" x14ac:dyDescent="0.35">
      <c r="I3238" s="18" t="str">
        <f>IFERROR(IF($E3238="","",MATCH(E3238,'Ref table week No.'!$B:$B,-1)),"")</f>
        <v/>
      </c>
    </row>
    <row r="3239" spans="9:9" x14ac:dyDescent="0.35">
      <c r="I3239" s="18" t="str">
        <f>IFERROR(IF($E3239="","",MATCH(E3239,'Ref table week No.'!$B:$B,-1)),"")</f>
        <v/>
      </c>
    </row>
    <row r="3240" spans="9:9" x14ac:dyDescent="0.35">
      <c r="I3240" s="18" t="str">
        <f>IFERROR(IF($E3240="","",MATCH(E3240,'Ref table week No.'!$B:$B,-1)),"")</f>
        <v/>
      </c>
    </row>
    <row r="3241" spans="9:9" x14ac:dyDescent="0.35">
      <c r="I3241" s="18" t="str">
        <f>IFERROR(IF($E3241="","",MATCH(E3241,'Ref table week No.'!$B:$B,-1)),"")</f>
        <v/>
      </c>
    </row>
    <row r="3242" spans="9:9" x14ac:dyDescent="0.35">
      <c r="I3242" s="18" t="str">
        <f>IFERROR(IF($E3242="","",MATCH(E3242,'Ref table week No.'!$B:$B,-1)),"")</f>
        <v/>
      </c>
    </row>
    <row r="3243" spans="9:9" x14ac:dyDescent="0.35">
      <c r="I3243" s="18" t="str">
        <f>IFERROR(IF($E3243="","",MATCH(E3243,'Ref table week No.'!$B:$B,-1)),"")</f>
        <v/>
      </c>
    </row>
    <row r="3244" spans="9:9" x14ac:dyDescent="0.35">
      <c r="I3244" s="18" t="str">
        <f>IFERROR(IF($E3244="","",MATCH(E3244,'Ref table week No.'!$B:$B,-1)),"")</f>
        <v/>
      </c>
    </row>
    <row r="3245" spans="9:9" x14ac:dyDescent="0.35">
      <c r="I3245" s="18" t="str">
        <f>IFERROR(IF($E3245="","",MATCH(E3245,'Ref table week No.'!$B:$B,-1)),"")</f>
        <v/>
      </c>
    </row>
    <row r="3246" spans="9:9" x14ac:dyDescent="0.35">
      <c r="I3246" s="18" t="str">
        <f>IFERROR(IF($E3246="","",MATCH(E3246,'Ref table week No.'!$B:$B,-1)),"")</f>
        <v/>
      </c>
    </row>
    <row r="3247" spans="9:9" x14ac:dyDescent="0.35">
      <c r="I3247" s="18" t="str">
        <f>IFERROR(IF($E3247="","",MATCH(E3247,'Ref table week No.'!$B:$B,-1)),"")</f>
        <v/>
      </c>
    </row>
    <row r="3248" spans="9:9" x14ac:dyDescent="0.35">
      <c r="I3248" s="18" t="str">
        <f>IFERROR(IF($E3248="","",MATCH(E3248,'Ref table week No.'!$B:$B,-1)),"")</f>
        <v/>
      </c>
    </row>
    <row r="3249" spans="9:9" x14ac:dyDescent="0.35">
      <c r="I3249" s="18" t="str">
        <f>IFERROR(IF($E3249="","",MATCH(E3249,'Ref table week No.'!$B:$B,-1)),"")</f>
        <v/>
      </c>
    </row>
    <row r="3250" spans="9:9" x14ac:dyDescent="0.35">
      <c r="I3250" s="18" t="str">
        <f>IFERROR(IF($E3250="","",MATCH(E3250,'Ref table week No.'!$B:$B,-1)),"")</f>
        <v/>
      </c>
    </row>
    <row r="3251" spans="9:9" x14ac:dyDescent="0.35">
      <c r="I3251" s="18" t="str">
        <f>IFERROR(IF($E3251="","",MATCH(E3251,'Ref table week No.'!$B:$B,-1)),"")</f>
        <v/>
      </c>
    </row>
    <row r="3252" spans="9:9" x14ac:dyDescent="0.35">
      <c r="I3252" s="18" t="str">
        <f>IFERROR(IF($E3252="","",MATCH(E3252,'Ref table week No.'!$B:$B,-1)),"")</f>
        <v/>
      </c>
    </row>
    <row r="3253" spans="9:9" x14ac:dyDescent="0.35">
      <c r="I3253" s="18" t="str">
        <f>IFERROR(IF($E3253="","",MATCH(E3253,'Ref table week No.'!$B:$B,-1)),"")</f>
        <v/>
      </c>
    </row>
    <row r="3254" spans="9:9" x14ac:dyDescent="0.35">
      <c r="I3254" s="18" t="str">
        <f>IFERROR(IF($E3254="","",MATCH(E3254,'Ref table week No.'!$B:$B,-1)),"")</f>
        <v/>
      </c>
    </row>
    <row r="3255" spans="9:9" x14ac:dyDescent="0.35">
      <c r="I3255" s="18" t="str">
        <f>IFERROR(IF($E3255="","",MATCH(E3255,'Ref table week No.'!$B:$B,-1)),"")</f>
        <v/>
      </c>
    </row>
    <row r="3256" spans="9:9" x14ac:dyDescent="0.35">
      <c r="I3256" s="18" t="str">
        <f>IFERROR(IF($E3256="","",MATCH(E3256,'Ref table week No.'!$B:$B,-1)),"")</f>
        <v/>
      </c>
    </row>
    <row r="3257" spans="9:9" x14ac:dyDescent="0.35">
      <c r="I3257" s="18" t="str">
        <f>IFERROR(IF($E3257="","",MATCH(E3257,'Ref table week No.'!$B:$B,-1)),"")</f>
        <v/>
      </c>
    </row>
    <row r="3258" spans="9:9" x14ac:dyDescent="0.35">
      <c r="I3258" s="18" t="str">
        <f>IFERROR(IF($E3258="","",MATCH(E3258,'Ref table week No.'!$B:$B,-1)),"")</f>
        <v/>
      </c>
    </row>
    <row r="3259" spans="9:9" x14ac:dyDescent="0.35">
      <c r="I3259" s="18" t="str">
        <f>IFERROR(IF($E3259="","",MATCH(E3259,'Ref table week No.'!$B:$B,-1)),"")</f>
        <v/>
      </c>
    </row>
    <row r="3260" spans="9:9" x14ac:dyDescent="0.35">
      <c r="I3260" s="18" t="str">
        <f>IFERROR(IF($E3260="","",MATCH(E3260,'Ref table week No.'!$B:$B,-1)),"")</f>
        <v/>
      </c>
    </row>
    <row r="3261" spans="9:9" x14ac:dyDescent="0.35">
      <c r="I3261" s="18" t="str">
        <f>IFERROR(IF($E3261="","",MATCH(E3261,'Ref table week No.'!$B:$B,-1)),"")</f>
        <v/>
      </c>
    </row>
    <row r="3262" spans="9:9" x14ac:dyDescent="0.35">
      <c r="I3262" s="18" t="str">
        <f>IFERROR(IF($E3262="","",MATCH(E3262,'Ref table week No.'!$B:$B,-1)),"")</f>
        <v/>
      </c>
    </row>
    <row r="3263" spans="9:9" x14ac:dyDescent="0.35">
      <c r="I3263" s="18" t="str">
        <f>IFERROR(IF($E3263="","",MATCH(E3263,'Ref table week No.'!$B:$B,-1)),"")</f>
        <v/>
      </c>
    </row>
    <row r="3264" spans="9:9" x14ac:dyDescent="0.35">
      <c r="I3264" s="18" t="str">
        <f>IFERROR(IF($E3264="","",MATCH(E3264,'Ref table week No.'!$B:$B,-1)),"")</f>
        <v/>
      </c>
    </row>
    <row r="3265" spans="9:9" x14ac:dyDescent="0.35">
      <c r="I3265" s="18" t="str">
        <f>IFERROR(IF($E3265="","",MATCH(E3265,'Ref table week No.'!$B:$B,-1)),"")</f>
        <v/>
      </c>
    </row>
    <row r="3266" spans="9:9" x14ac:dyDescent="0.35">
      <c r="I3266" s="18" t="str">
        <f>IFERROR(IF($E3266="","",MATCH(E3266,'Ref table week No.'!$B:$B,-1)),"")</f>
        <v/>
      </c>
    </row>
    <row r="3267" spans="9:9" x14ac:dyDescent="0.35">
      <c r="I3267" s="18" t="str">
        <f>IFERROR(IF($E3267="","",MATCH(E3267,'Ref table week No.'!$B:$B,-1)),"")</f>
        <v/>
      </c>
    </row>
    <row r="3268" spans="9:9" x14ac:dyDescent="0.35">
      <c r="I3268" s="18" t="str">
        <f>IFERROR(IF($E3268="","",MATCH(E3268,'Ref table week No.'!$B:$B,-1)),"")</f>
        <v/>
      </c>
    </row>
    <row r="3269" spans="9:9" x14ac:dyDescent="0.35">
      <c r="I3269" s="18" t="str">
        <f>IFERROR(IF($E3269="","",MATCH(E3269,'Ref table week No.'!$B:$B,-1)),"")</f>
        <v/>
      </c>
    </row>
    <row r="3270" spans="9:9" x14ac:dyDescent="0.35">
      <c r="I3270" s="18" t="str">
        <f>IFERROR(IF($E3270="","",MATCH(E3270,'Ref table week No.'!$B:$B,-1)),"")</f>
        <v/>
      </c>
    </row>
    <row r="3271" spans="9:9" x14ac:dyDescent="0.35">
      <c r="I3271" s="18" t="str">
        <f>IFERROR(IF($E3271="","",MATCH(E3271,'Ref table week No.'!$B:$B,-1)),"")</f>
        <v/>
      </c>
    </row>
    <row r="3272" spans="9:9" x14ac:dyDescent="0.35">
      <c r="I3272" s="18" t="str">
        <f>IFERROR(IF($E3272="","",MATCH(E3272,'Ref table week No.'!$B:$B,-1)),"")</f>
        <v/>
      </c>
    </row>
    <row r="3273" spans="9:9" x14ac:dyDescent="0.35">
      <c r="I3273" s="18" t="str">
        <f>IFERROR(IF($E3273="","",MATCH(E3273,'Ref table week No.'!$B:$B,-1)),"")</f>
        <v/>
      </c>
    </row>
    <row r="3274" spans="9:9" x14ac:dyDescent="0.35">
      <c r="I3274" s="18" t="str">
        <f>IFERROR(IF($E3274="","",MATCH(E3274,'Ref table week No.'!$B:$B,-1)),"")</f>
        <v/>
      </c>
    </row>
    <row r="3275" spans="9:9" x14ac:dyDescent="0.35">
      <c r="I3275" s="18" t="str">
        <f>IFERROR(IF($E3275="","",MATCH(E3275,'Ref table week No.'!$B:$B,-1)),"")</f>
        <v/>
      </c>
    </row>
    <row r="3276" spans="9:9" x14ac:dyDescent="0.35">
      <c r="I3276" s="18" t="str">
        <f>IFERROR(IF($E3276="","",MATCH(E3276,'Ref table week No.'!$B:$B,-1)),"")</f>
        <v/>
      </c>
    </row>
    <row r="3277" spans="9:9" x14ac:dyDescent="0.35">
      <c r="I3277" s="18" t="str">
        <f>IFERROR(IF($E3277="","",MATCH(E3277,'Ref table week No.'!$B:$B,-1)),"")</f>
        <v/>
      </c>
    </row>
    <row r="3278" spans="9:9" x14ac:dyDescent="0.35">
      <c r="I3278" s="18" t="str">
        <f>IFERROR(IF($E3278="","",MATCH(E3278,'Ref table week No.'!$B:$B,-1)),"")</f>
        <v/>
      </c>
    </row>
    <row r="3279" spans="9:9" x14ac:dyDescent="0.35">
      <c r="I3279" s="18" t="str">
        <f>IFERROR(IF($E3279="","",MATCH(E3279,'Ref table week No.'!$B:$B,-1)),"")</f>
        <v/>
      </c>
    </row>
    <row r="3280" spans="9:9" x14ac:dyDescent="0.35">
      <c r="I3280" s="18" t="str">
        <f>IFERROR(IF($E3280="","",MATCH(E3280,'Ref table week No.'!$B:$B,-1)),"")</f>
        <v/>
      </c>
    </row>
    <row r="3281" spans="9:9" x14ac:dyDescent="0.35">
      <c r="I3281" s="18" t="str">
        <f>IFERROR(IF($E3281="","",MATCH(E3281,'Ref table week No.'!$B:$B,-1)),"")</f>
        <v/>
      </c>
    </row>
    <row r="3282" spans="9:9" x14ac:dyDescent="0.35">
      <c r="I3282" s="18" t="str">
        <f>IFERROR(IF($E3282="","",MATCH(E3282,'Ref table week No.'!$B:$B,-1)),"")</f>
        <v/>
      </c>
    </row>
    <row r="3283" spans="9:9" x14ac:dyDescent="0.35">
      <c r="I3283" s="18" t="str">
        <f>IFERROR(IF($E3283="","",MATCH(E3283,'Ref table week No.'!$B:$B,-1)),"")</f>
        <v/>
      </c>
    </row>
    <row r="3284" spans="9:9" x14ac:dyDescent="0.35">
      <c r="I3284" s="18" t="str">
        <f>IFERROR(IF($E3284="","",MATCH(E3284,'Ref table week No.'!$B:$B,-1)),"")</f>
        <v/>
      </c>
    </row>
    <row r="3285" spans="9:9" x14ac:dyDescent="0.35">
      <c r="I3285" s="18" t="str">
        <f>IFERROR(IF($E3285="","",MATCH(E3285,'Ref table week No.'!$B:$B,-1)),"")</f>
        <v/>
      </c>
    </row>
    <row r="3286" spans="9:9" x14ac:dyDescent="0.35">
      <c r="I3286" s="18" t="str">
        <f>IFERROR(IF($E3286="","",MATCH(E3286,'Ref table week No.'!$B:$B,-1)),"")</f>
        <v/>
      </c>
    </row>
    <row r="3287" spans="9:9" x14ac:dyDescent="0.35">
      <c r="I3287" s="18" t="str">
        <f>IFERROR(IF($E3287="","",MATCH(E3287,'Ref table week No.'!$B:$B,-1)),"")</f>
        <v/>
      </c>
    </row>
    <row r="3288" spans="9:9" x14ac:dyDescent="0.35">
      <c r="I3288" s="18" t="str">
        <f>IFERROR(IF($E3288="","",MATCH(E3288,'Ref table week No.'!$B:$B,-1)),"")</f>
        <v/>
      </c>
    </row>
    <row r="3289" spans="9:9" x14ac:dyDescent="0.35">
      <c r="I3289" s="18" t="str">
        <f>IFERROR(IF($E3289="","",MATCH(E3289,'Ref table week No.'!$B:$B,-1)),"")</f>
        <v/>
      </c>
    </row>
    <row r="3290" spans="9:9" x14ac:dyDescent="0.35">
      <c r="I3290" s="18" t="str">
        <f>IFERROR(IF($E3290="","",MATCH(E3290,'Ref table week No.'!$B:$B,-1)),"")</f>
        <v/>
      </c>
    </row>
    <row r="3291" spans="9:9" x14ac:dyDescent="0.35">
      <c r="I3291" s="18" t="str">
        <f>IFERROR(IF($E3291="","",MATCH(E3291,'Ref table week No.'!$B:$B,-1)),"")</f>
        <v/>
      </c>
    </row>
    <row r="3292" spans="9:9" x14ac:dyDescent="0.35">
      <c r="I3292" s="18" t="str">
        <f>IFERROR(IF($E3292="","",MATCH(E3292,'Ref table week No.'!$B:$B,-1)),"")</f>
        <v/>
      </c>
    </row>
    <row r="3293" spans="9:9" x14ac:dyDescent="0.35">
      <c r="I3293" s="18" t="str">
        <f>IFERROR(IF($E3293="","",MATCH(E3293,'Ref table week No.'!$B:$B,-1)),"")</f>
        <v/>
      </c>
    </row>
    <row r="3294" spans="9:9" x14ac:dyDescent="0.35">
      <c r="I3294" s="18" t="str">
        <f>IFERROR(IF($E3294="","",MATCH(E3294,'Ref table week No.'!$B:$B,-1)),"")</f>
        <v/>
      </c>
    </row>
    <row r="3295" spans="9:9" x14ac:dyDescent="0.35">
      <c r="I3295" s="18" t="str">
        <f>IFERROR(IF($E3295="","",MATCH(E3295,'Ref table week No.'!$B:$B,-1)),"")</f>
        <v/>
      </c>
    </row>
    <row r="3296" spans="9:9" x14ac:dyDescent="0.35">
      <c r="I3296" s="18" t="str">
        <f>IFERROR(IF($E3296="","",MATCH(E3296,'Ref table week No.'!$B:$B,-1)),"")</f>
        <v/>
      </c>
    </row>
    <row r="3297" spans="9:9" x14ac:dyDescent="0.35">
      <c r="I3297" s="18" t="str">
        <f>IFERROR(IF($E3297="","",MATCH(E3297,'Ref table week No.'!$B:$B,-1)),"")</f>
        <v/>
      </c>
    </row>
    <row r="3298" spans="9:9" x14ac:dyDescent="0.35">
      <c r="I3298" s="18" t="str">
        <f>IFERROR(IF($E3298="","",MATCH(E3298,'Ref table week No.'!$B:$B,-1)),"")</f>
        <v/>
      </c>
    </row>
    <row r="3299" spans="9:9" x14ac:dyDescent="0.35">
      <c r="I3299" s="18" t="str">
        <f>IFERROR(IF($E3299="","",MATCH(E3299,'Ref table week No.'!$B:$B,-1)),"")</f>
        <v/>
      </c>
    </row>
    <row r="3300" spans="9:9" x14ac:dyDescent="0.35">
      <c r="I3300" s="18" t="str">
        <f>IFERROR(IF($E3300="","",MATCH(E3300,'Ref table week No.'!$B:$B,-1)),"")</f>
        <v/>
      </c>
    </row>
    <row r="3301" spans="9:9" x14ac:dyDescent="0.35">
      <c r="I3301" s="18" t="str">
        <f>IFERROR(IF($E3301="","",MATCH(E3301,'Ref table week No.'!$B:$B,-1)),"")</f>
        <v/>
      </c>
    </row>
    <row r="3302" spans="9:9" x14ac:dyDescent="0.35">
      <c r="I3302" s="18" t="str">
        <f>IFERROR(IF($E3302="","",MATCH(E3302,'Ref table week No.'!$B:$B,-1)),"")</f>
        <v/>
      </c>
    </row>
    <row r="3303" spans="9:9" x14ac:dyDescent="0.35">
      <c r="I3303" s="18" t="str">
        <f>IFERROR(IF($E3303="","",MATCH(E3303,'Ref table week No.'!$B:$B,-1)),"")</f>
        <v/>
      </c>
    </row>
    <row r="3304" spans="9:9" x14ac:dyDescent="0.35">
      <c r="I3304" s="18" t="str">
        <f>IFERROR(IF($E3304="","",MATCH(E3304,'Ref table week No.'!$B:$B,-1)),"")</f>
        <v/>
      </c>
    </row>
    <row r="3305" spans="9:9" x14ac:dyDescent="0.35">
      <c r="I3305" s="18" t="str">
        <f>IFERROR(IF($E3305="","",MATCH(E3305,'Ref table week No.'!$B:$B,-1)),"")</f>
        <v/>
      </c>
    </row>
    <row r="3306" spans="9:9" x14ac:dyDescent="0.35">
      <c r="I3306" s="18" t="str">
        <f>IFERROR(IF($E3306="","",MATCH(E3306,'Ref table week No.'!$B:$B,-1)),"")</f>
        <v/>
      </c>
    </row>
    <row r="3307" spans="9:9" x14ac:dyDescent="0.35">
      <c r="I3307" s="18" t="str">
        <f>IFERROR(IF($E3307="","",MATCH(E3307,'Ref table week No.'!$B:$B,-1)),"")</f>
        <v/>
      </c>
    </row>
    <row r="3308" spans="9:9" x14ac:dyDescent="0.35">
      <c r="I3308" s="18" t="str">
        <f>IFERROR(IF($E3308="","",MATCH(E3308,'Ref table week No.'!$B:$B,-1)),"")</f>
        <v/>
      </c>
    </row>
    <row r="3309" spans="9:9" x14ac:dyDescent="0.35">
      <c r="I3309" s="18" t="str">
        <f>IFERROR(IF($E3309="","",MATCH(E3309,'Ref table week No.'!$B:$B,-1)),"")</f>
        <v/>
      </c>
    </row>
    <row r="3310" spans="9:9" x14ac:dyDescent="0.35">
      <c r="I3310" s="18" t="str">
        <f>IFERROR(IF($E3310="","",MATCH(E3310,'Ref table week No.'!$B:$B,-1)),"")</f>
        <v/>
      </c>
    </row>
    <row r="3311" spans="9:9" x14ac:dyDescent="0.35">
      <c r="I3311" s="18" t="str">
        <f>IFERROR(IF($E3311="","",MATCH(E3311,'Ref table week No.'!$B:$B,-1)),"")</f>
        <v/>
      </c>
    </row>
    <row r="3312" spans="9:9" x14ac:dyDescent="0.35">
      <c r="I3312" s="18" t="str">
        <f>IFERROR(IF($E3312="","",MATCH(E3312,'Ref table week No.'!$B:$B,-1)),"")</f>
        <v/>
      </c>
    </row>
    <row r="3313" spans="9:9" x14ac:dyDescent="0.35">
      <c r="I3313" s="18" t="str">
        <f>IFERROR(IF($E3313="","",MATCH(E3313,'Ref table week No.'!$B:$B,-1)),"")</f>
        <v/>
      </c>
    </row>
    <row r="3314" spans="9:9" x14ac:dyDescent="0.35">
      <c r="I3314" s="18" t="str">
        <f>IFERROR(IF($E3314="","",MATCH(E3314,'Ref table week No.'!$B:$B,-1)),"")</f>
        <v/>
      </c>
    </row>
    <row r="3315" spans="9:9" x14ac:dyDescent="0.35">
      <c r="I3315" s="18" t="str">
        <f>IFERROR(IF($E3315="","",MATCH(E3315,'Ref table week No.'!$B:$B,-1)),"")</f>
        <v/>
      </c>
    </row>
    <row r="3316" spans="9:9" x14ac:dyDescent="0.35">
      <c r="I3316" s="18" t="str">
        <f>IFERROR(IF($E3316="","",MATCH(E3316,'Ref table week No.'!$B:$B,-1)),"")</f>
        <v/>
      </c>
    </row>
    <row r="3317" spans="9:9" x14ac:dyDescent="0.35">
      <c r="I3317" s="18" t="str">
        <f>IFERROR(IF($E3317="","",MATCH(E3317,'Ref table week No.'!$B:$B,-1)),"")</f>
        <v/>
      </c>
    </row>
    <row r="3318" spans="9:9" x14ac:dyDescent="0.35">
      <c r="I3318" s="18" t="str">
        <f>IFERROR(IF($E3318="","",MATCH(E3318,'Ref table week No.'!$B:$B,-1)),"")</f>
        <v/>
      </c>
    </row>
    <row r="3319" spans="9:9" x14ac:dyDescent="0.35">
      <c r="I3319" s="18" t="str">
        <f>IFERROR(IF($E3319="","",MATCH(E3319,'Ref table week No.'!$B:$B,-1)),"")</f>
        <v/>
      </c>
    </row>
    <row r="3320" spans="9:9" x14ac:dyDescent="0.35">
      <c r="I3320" s="18" t="str">
        <f>IFERROR(IF($E3320="","",MATCH(E3320,'Ref table week No.'!$B:$B,-1)),"")</f>
        <v/>
      </c>
    </row>
    <row r="3321" spans="9:9" x14ac:dyDescent="0.35">
      <c r="I3321" s="18" t="str">
        <f>IFERROR(IF($E3321="","",MATCH(E3321,'Ref table week No.'!$B:$B,-1)),"")</f>
        <v/>
      </c>
    </row>
    <row r="3322" spans="9:9" x14ac:dyDescent="0.35">
      <c r="I3322" s="18" t="str">
        <f>IFERROR(IF($E3322="","",MATCH(E3322,'Ref table week No.'!$B:$B,-1)),"")</f>
        <v/>
      </c>
    </row>
    <row r="3323" spans="9:9" x14ac:dyDescent="0.35">
      <c r="I3323" s="18" t="str">
        <f>IFERROR(IF($E3323="","",MATCH(E3323,'Ref table week No.'!$B:$B,-1)),"")</f>
        <v/>
      </c>
    </row>
    <row r="3324" spans="9:9" x14ac:dyDescent="0.35">
      <c r="I3324" s="18" t="str">
        <f>IFERROR(IF($E3324="","",MATCH(E3324,'Ref table week No.'!$B:$B,-1)),"")</f>
        <v/>
      </c>
    </row>
    <row r="3325" spans="9:9" x14ac:dyDescent="0.35">
      <c r="I3325" s="18" t="str">
        <f>IFERROR(IF($E3325="","",MATCH(E3325,'Ref table week No.'!$B:$B,-1)),"")</f>
        <v/>
      </c>
    </row>
    <row r="3326" spans="9:9" x14ac:dyDescent="0.35">
      <c r="I3326" s="18" t="str">
        <f>IFERROR(IF($E3326="","",MATCH(E3326,'Ref table week No.'!$B:$B,-1)),"")</f>
        <v/>
      </c>
    </row>
    <row r="3327" spans="9:9" x14ac:dyDescent="0.35">
      <c r="I3327" s="18" t="str">
        <f>IFERROR(IF($E3327="","",MATCH(E3327,'Ref table week No.'!$B:$B,-1)),"")</f>
        <v/>
      </c>
    </row>
    <row r="3328" spans="9:9" x14ac:dyDescent="0.35">
      <c r="I3328" s="18" t="str">
        <f>IFERROR(IF($E3328="","",MATCH(E3328,'Ref table week No.'!$B:$B,-1)),"")</f>
        <v/>
      </c>
    </row>
    <row r="3329" spans="9:9" x14ac:dyDescent="0.35">
      <c r="I3329" s="18" t="str">
        <f>IFERROR(IF($E3329="","",MATCH(E3329,'Ref table week No.'!$B:$B,-1)),"")</f>
        <v/>
      </c>
    </row>
    <row r="3330" spans="9:9" x14ac:dyDescent="0.35">
      <c r="I3330" s="18" t="str">
        <f>IFERROR(IF($E3330="","",MATCH(E3330,'Ref table week No.'!$B:$B,-1)),"")</f>
        <v/>
      </c>
    </row>
    <row r="3331" spans="9:9" x14ac:dyDescent="0.35">
      <c r="I3331" s="18" t="str">
        <f>IFERROR(IF($E3331="","",MATCH(E3331,'Ref table week No.'!$B:$B,-1)),"")</f>
        <v/>
      </c>
    </row>
    <row r="3332" spans="9:9" x14ac:dyDescent="0.35">
      <c r="I3332" s="18" t="str">
        <f>IFERROR(IF($E3332="","",MATCH(E3332,'Ref table week No.'!$B:$B,-1)),"")</f>
        <v/>
      </c>
    </row>
    <row r="3333" spans="9:9" x14ac:dyDescent="0.35">
      <c r="I3333" s="18" t="str">
        <f>IFERROR(IF($E3333="","",MATCH(E3333,'Ref table week No.'!$B:$B,-1)),"")</f>
        <v/>
      </c>
    </row>
    <row r="3334" spans="9:9" x14ac:dyDescent="0.35">
      <c r="I3334" s="18" t="str">
        <f>IFERROR(IF($E3334="","",MATCH(E3334,'Ref table week No.'!$B:$B,-1)),"")</f>
        <v/>
      </c>
    </row>
    <row r="3335" spans="9:9" x14ac:dyDescent="0.35">
      <c r="I3335" s="18" t="str">
        <f>IFERROR(IF($E3335="","",MATCH(E3335,'Ref table week No.'!$B:$B,-1)),"")</f>
        <v/>
      </c>
    </row>
    <row r="3336" spans="9:9" x14ac:dyDescent="0.35">
      <c r="I3336" s="18" t="str">
        <f>IFERROR(IF($E3336="","",MATCH(E3336,'Ref table week No.'!$B:$B,-1)),"")</f>
        <v/>
      </c>
    </row>
    <row r="3337" spans="9:9" x14ac:dyDescent="0.35">
      <c r="I3337" s="18" t="str">
        <f>IFERROR(IF($E3337="","",MATCH(E3337,'Ref table week No.'!$B:$B,-1)),"")</f>
        <v/>
      </c>
    </row>
    <row r="3338" spans="9:9" x14ac:dyDescent="0.35">
      <c r="I3338" s="18" t="str">
        <f>IFERROR(IF($E3338="","",MATCH(E3338,'Ref table week No.'!$B:$B,-1)),"")</f>
        <v/>
      </c>
    </row>
    <row r="3339" spans="9:9" x14ac:dyDescent="0.35">
      <c r="I3339" s="18" t="str">
        <f>IFERROR(IF($E3339="","",MATCH(E3339,'Ref table week No.'!$B:$B,-1)),"")</f>
        <v/>
      </c>
    </row>
    <row r="3340" spans="9:9" x14ac:dyDescent="0.35">
      <c r="I3340" s="18" t="str">
        <f>IFERROR(IF($E3340="","",MATCH(E3340,'Ref table week No.'!$B:$B,-1)),"")</f>
        <v/>
      </c>
    </row>
    <row r="3341" spans="9:9" x14ac:dyDescent="0.35">
      <c r="I3341" s="18" t="str">
        <f>IFERROR(IF($E3341="","",MATCH(E3341,'Ref table week No.'!$B:$B,-1)),"")</f>
        <v/>
      </c>
    </row>
    <row r="3342" spans="9:9" x14ac:dyDescent="0.35">
      <c r="I3342" s="18" t="str">
        <f>IFERROR(IF($E3342="","",MATCH(E3342,'Ref table week No.'!$B:$B,-1)),"")</f>
        <v/>
      </c>
    </row>
    <row r="3343" spans="9:9" x14ac:dyDescent="0.35">
      <c r="I3343" s="18" t="str">
        <f>IFERROR(IF($E3343="","",MATCH(E3343,'Ref table week No.'!$B:$B,-1)),"")</f>
        <v/>
      </c>
    </row>
    <row r="3344" spans="9:9" x14ac:dyDescent="0.35">
      <c r="I3344" s="18" t="str">
        <f>IFERROR(IF($E3344="","",MATCH(E3344,'Ref table week No.'!$B:$B,-1)),"")</f>
        <v/>
      </c>
    </row>
    <row r="3345" spans="9:9" x14ac:dyDescent="0.35">
      <c r="I3345" s="18" t="str">
        <f>IFERROR(IF($E3345="","",MATCH(E3345,'Ref table week No.'!$B:$B,-1)),"")</f>
        <v/>
      </c>
    </row>
    <row r="3346" spans="9:9" x14ac:dyDescent="0.35">
      <c r="I3346" s="18" t="str">
        <f>IFERROR(IF($E3346="","",MATCH(E3346,'Ref table week No.'!$B:$B,-1)),"")</f>
        <v/>
      </c>
    </row>
    <row r="3347" spans="9:9" x14ac:dyDescent="0.35">
      <c r="I3347" s="18" t="str">
        <f>IFERROR(IF($E3347="","",MATCH(E3347,'Ref table week No.'!$B:$B,-1)),"")</f>
        <v/>
      </c>
    </row>
    <row r="3348" spans="9:9" x14ac:dyDescent="0.35">
      <c r="I3348" s="18" t="str">
        <f>IFERROR(IF($E3348="","",MATCH(E3348,'Ref table week No.'!$B:$B,-1)),"")</f>
        <v/>
      </c>
    </row>
    <row r="3349" spans="9:9" x14ac:dyDescent="0.35">
      <c r="I3349" s="18" t="str">
        <f>IFERROR(IF($E3349="","",MATCH(E3349,'Ref table week No.'!$B:$B,-1)),"")</f>
        <v/>
      </c>
    </row>
    <row r="3350" spans="9:9" x14ac:dyDescent="0.35">
      <c r="I3350" s="18" t="str">
        <f>IFERROR(IF($E3350="","",MATCH(E3350,'Ref table week No.'!$B:$B,-1)),"")</f>
        <v/>
      </c>
    </row>
    <row r="3351" spans="9:9" x14ac:dyDescent="0.35">
      <c r="I3351" s="18" t="str">
        <f>IFERROR(IF($E3351="","",MATCH(E3351,'Ref table week No.'!$B:$B,-1)),"")</f>
        <v/>
      </c>
    </row>
    <row r="3352" spans="9:9" x14ac:dyDescent="0.35">
      <c r="I3352" s="18" t="str">
        <f>IFERROR(IF($E3352="","",MATCH(E3352,'Ref table week No.'!$B:$B,-1)),"")</f>
        <v/>
      </c>
    </row>
    <row r="3353" spans="9:9" x14ac:dyDescent="0.35">
      <c r="I3353" s="18" t="str">
        <f>IFERROR(IF($E3353="","",MATCH(E3353,'Ref table week No.'!$B:$B,-1)),"")</f>
        <v/>
      </c>
    </row>
    <row r="3354" spans="9:9" x14ac:dyDescent="0.35">
      <c r="I3354" s="18" t="str">
        <f>IFERROR(IF($E3354="","",MATCH(E3354,'Ref table week No.'!$B:$B,-1)),"")</f>
        <v/>
      </c>
    </row>
    <row r="3355" spans="9:9" x14ac:dyDescent="0.35">
      <c r="I3355" s="18" t="str">
        <f>IFERROR(IF($E3355="","",MATCH(E3355,'Ref table week No.'!$B:$B,-1)),"")</f>
        <v/>
      </c>
    </row>
    <row r="3356" spans="9:9" x14ac:dyDescent="0.35">
      <c r="I3356" s="18" t="str">
        <f>IFERROR(IF($E3356="","",MATCH(E3356,'Ref table week No.'!$B:$B,-1)),"")</f>
        <v/>
      </c>
    </row>
    <row r="3357" spans="9:9" x14ac:dyDescent="0.35">
      <c r="I3357" s="18" t="str">
        <f>IFERROR(IF($E3357="","",MATCH(E3357,'Ref table week No.'!$B:$B,-1)),"")</f>
        <v/>
      </c>
    </row>
    <row r="3358" spans="9:9" x14ac:dyDescent="0.35">
      <c r="I3358" s="18" t="str">
        <f>IFERROR(IF($E3358="","",MATCH(E3358,'Ref table week No.'!$B:$B,-1)),"")</f>
        <v/>
      </c>
    </row>
    <row r="3359" spans="9:9" x14ac:dyDescent="0.35">
      <c r="I3359" s="18" t="str">
        <f>IFERROR(IF($E3359="","",MATCH(E3359,'Ref table week No.'!$B:$B,-1)),"")</f>
        <v/>
      </c>
    </row>
    <row r="3360" spans="9:9" x14ac:dyDescent="0.35">
      <c r="I3360" s="18" t="str">
        <f>IFERROR(IF($E3360="","",MATCH(E3360,'Ref table week No.'!$B:$B,-1)),"")</f>
        <v/>
      </c>
    </row>
    <row r="3361" spans="9:9" x14ac:dyDescent="0.35">
      <c r="I3361" s="18" t="str">
        <f>IFERROR(IF($E3361="","",MATCH(E3361,'Ref table week No.'!$B:$B,-1)),"")</f>
        <v/>
      </c>
    </row>
    <row r="3362" spans="9:9" x14ac:dyDescent="0.35">
      <c r="I3362" s="18" t="str">
        <f>IFERROR(IF($E3362="","",MATCH(E3362,'Ref table week No.'!$B:$B,-1)),"")</f>
        <v/>
      </c>
    </row>
    <row r="3363" spans="9:9" x14ac:dyDescent="0.35">
      <c r="I3363" s="18" t="str">
        <f>IFERROR(IF($E3363="","",MATCH(E3363,'Ref table week No.'!$B:$B,-1)),"")</f>
        <v/>
      </c>
    </row>
    <row r="3364" spans="9:9" x14ac:dyDescent="0.35">
      <c r="I3364" s="18" t="str">
        <f>IFERROR(IF($E3364="","",MATCH(E3364,'Ref table week No.'!$B:$B,-1)),"")</f>
        <v/>
      </c>
    </row>
    <row r="3365" spans="9:9" x14ac:dyDescent="0.35">
      <c r="I3365" s="18" t="str">
        <f>IFERROR(IF($E3365="","",MATCH(E3365,'Ref table week No.'!$B:$B,-1)),"")</f>
        <v/>
      </c>
    </row>
    <row r="3366" spans="9:9" x14ac:dyDescent="0.35">
      <c r="I3366" s="18" t="str">
        <f>IFERROR(IF($E3366="","",MATCH(E3366,'Ref table week No.'!$B:$B,-1)),"")</f>
        <v/>
      </c>
    </row>
    <row r="3367" spans="9:9" x14ac:dyDescent="0.35">
      <c r="I3367" s="18" t="str">
        <f>IFERROR(IF($E3367="","",MATCH(E3367,'Ref table week No.'!$B:$B,-1)),"")</f>
        <v/>
      </c>
    </row>
    <row r="3368" spans="9:9" x14ac:dyDescent="0.35">
      <c r="I3368" s="18" t="str">
        <f>IFERROR(IF($E3368="","",MATCH(E3368,'Ref table week No.'!$B:$B,-1)),"")</f>
        <v/>
      </c>
    </row>
    <row r="3369" spans="9:9" x14ac:dyDescent="0.35">
      <c r="I3369" s="18" t="str">
        <f>IFERROR(IF($E3369="","",MATCH(E3369,'Ref table week No.'!$B:$B,-1)),"")</f>
        <v/>
      </c>
    </row>
    <row r="3370" spans="9:9" x14ac:dyDescent="0.35">
      <c r="I3370" s="18" t="str">
        <f>IFERROR(IF($E3370="","",MATCH(E3370,'Ref table week No.'!$B:$B,-1)),"")</f>
        <v/>
      </c>
    </row>
    <row r="3371" spans="9:9" x14ac:dyDescent="0.35">
      <c r="I3371" s="18" t="str">
        <f>IFERROR(IF($E3371="","",MATCH(E3371,'Ref table week No.'!$B:$B,-1)),"")</f>
        <v/>
      </c>
    </row>
    <row r="3372" spans="9:9" x14ac:dyDescent="0.35">
      <c r="I3372" s="18" t="str">
        <f>IFERROR(IF($E3372="","",MATCH(E3372,'Ref table week No.'!$B:$B,-1)),"")</f>
        <v/>
      </c>
    </row>
    <row r="3373" spans="9:9" x14ac:dyDescent="0.35">
      <c r="I3373" s="18" t="str">
        <f>IFERROR(IF($E3373="","",MATCH(E3373,'Ref table week No.'!$B:$B,-1)),"")</f>
        <v/>
      </c>
    </row>
    <row r="3374" spans="9:9" x14ac:dyDescent="0.35">
      <c r="I3374" s="18" t="str">
        <f>IFERROR(IF($E3374="","",MATCH(E3374,'Ref table week No.'!$B:$B,-1)),"")</f>
        <v/>
      </c>
    </row>
    <row r="3375" spans="9:9" x14ac:dyDescent="0.35">
      <c r="I3375" s="18" t="str">
        <f>IFERROR(IF($E3375="","",MATCH(E3375,'Ref table week No.'!$B:$B,-1)),"")</f>
        <v/>
      </c>
    </row>
    <row r="3376" spans="9:9" x14ac:dyDescent="0.35">
      <c r="I3376" s="18" t="str">
        <f>IFERROR(IF($E3376="","",MATCH(E3376,'Ref table week No.'!$B:$B,-1)),"")</f>
        <v/>
      </c>
    </row>
    <row r="3377" spans="9:9" x14ac:dyDescent="0.35">
      <c r="I3377" s="18" t="str">
        <f>IFERROR(IF($E3377="","",MATCH(E3377,'Ref table week No.'!$B:$B,-1)),"")</f>
        <v/>
      </c>
    </row>
    <row r="3378" spans="9:9" x14ac:dyDescent="0.35">
      <c r="I3378" s="18" t="str">
        <f>IFERROR(IF($E3378="","",MATCH(E3378,'Ref table week No.'!$B:$B,-1)),"")</f>
        <v/>
      </c>
    </row>
    <row r="3379" spans="9:9" x14ac:dyDescent="0.35">
      <c r="I3379" s="18" t="str">
        <f>IFERROR(IF($E3379="","",MATCH(E3379,'Ref table week No.'!$B:$B,-1)),"")</f>
        <v/>
      </c>
    </row>
    <row r="3380" spans="9:9" x14ac:dyDescent="0.35">
      <c r="I3380" s="18" t="str">
        <f>IFERROR(IF($E3380="","",MATCH(E3380,'Ref table week No.'!$B:$B,-1)),"")</f>
        <v/>
      </c>
    </row>
    <row r="3381" spans="9:9" x14ac:dyDescent="0.35">
      <c r="I3381" s="18" t="str">
        <f>IFERROR(IF($E3381="","",MATCH(E3381,'Ref table week No.'!$B:$B,-1)),"")</f>
        <v/>
      </c>
    </row>
    <row r="3382" spans="9:9" x14ac:dyDescent="0.35">
      <c r="I3382" s="18" t="str">
        <f>IFERROR(IF($E3382="","",MATCH(E3382,'Ref table week No.'!$B:$B,-1)),"")</f>
        <v/>
      </c>
    </row>
    <row r="3383" spans="9:9" x14ac:dyDescent="0.35">
      <c r="I3383" s="18" t="str">
        <f>IFERROR(IF($E3383="","",MATCH(E3383,'Ref table week No.'!$B:$B,-1)),"")</f>
        <v/>
      </c>
    </row>
    <row r="3384" spans="9:9" x14ac:dyDescent="0.35">
      <c r="I3384" s="18" t="str">
        <f>IFERROR(IF($E3384="","",MATCH(E3384,'Ref table week No.'!$B:$B,-1)),"")</f>
        <v/>
      </c>
    </row>
    <row r="3385" spans="9:9" x14ac:dyDescent="0.35">
      <c r="I3385" s="18" t="str">
        <f>IFERROR(IF($E3385="","",MATCH(E3385,'Ref table week No.'!$B:$B,-1)),"")</f>
        <v/>
      </c>
    </row>
    <row r="3386" spans="9:9" x14ac:dyDescent="0.35">
      <c r="I3386" s="18" t="str">
        <f>IFERROR(IF($E3386="","",MATCH(E3386,'Ref table week No.'!$B:$B,-1)),"")</f>
        <v/>
      </c>
    </row>
    <row r="3387" spans="9:9" x14ac:dyDescent="0.35">
      <c r="I3387" s="18" t="str">
        <f>IFERROR(IF($E3387="","",MATCH(E3387,'Ref table week No.'!$B:$B,-1)),"")</f>
        <v/>
      </c>
    </row>
    <row r="3388" spans="9:9" x14ac:dyDescent="0.35">
      <c r="I3388" s="18" t="str">
        <f>IFERROR(IF($E3388="","",MATCH(E3388,'Ref table week No.'!$B:$B,-1)),"")</f>
        <v/>
      </c>
    </row>
    <row r="3389" spans="9:9" x14ac:dyDescent="0.35">
      <c r="I3389" s="18" t="str">
        <f>IFERROR(IF($E3389="","",MATCH(E3389,'Ref table week No.'!$B:$B,-1)),"")</f>
        <v/>
      </c>
    </row>
    <row r="3390" spans="9:9" x14ac:dyDescent="0.35">
      <c r="I3390" s="18" t="str">
        <f>IFERROR(IF($E3390="","",MATCH(E3390,'Ref table week No.'!$B:$B,-1)),"")</f>
        <v/>
      </c>
    </row>
    <row r="3391" spans="9:9" x14ac:dyDescent="0.35">
      <c r="I3391" s="18" t="str">
        <f>IFERROR(IF($E3391="","",MATCH(E3391,'Ref table week No.'!$B:$B,-1)),"")</f>
        <v/>
      </c>
    </row>
    <row r="3392" spans="9:9" x14ac:dyDescent="0.35">
      <c r="I3392" s="18" t="str">
        <f>IFERROR(IF($E3392="","",MATCH(E3392,'Ref table week No.'!$B:$B,-1)),"")</f>
        <v/>
      </c>
    </row>
    <row r="3393" spans="9:9" x14ac:dyDescent="0.35">
      <c r="I3393" s="18" t="str">
        <f>IFERROR(IF($E3393="","",MATCH(E3393,'Ref table week No.'!$B:$B,-1)),"")</f>
        <v/>
      </c>
    </row>
    <row r="3394" spans="9:9" x14ac:dyDescent="0.35">
      <c r="I3394" s="18" t="str">
        <f>IFERROR(IF($E3394="","",MATCH(E3394,'Ref table week No.'!$B:$B,-1)),"")</f>
        <v/>
      </c>
    </row>
    <row r="3395" spans="9:9" x14ac:dyDescent="0.35">
      <c r="I3395" s="18" t="str">
        <f>IFERROR(IF($E3395="","",MATCH(E3395,'Ref table week No.'!$B:$B,-1)),"")</f>
        <v/>
      </c>
    </row>
    <row r="3396" spans="9:9" x14ac:dyDescent="0.35">
      <c r="I3396" s="18" t="str">
        <f>IFERROR(IF($E3396="","",MATCH(E3396,'Ref table week No.'!$B:$B,-1)),"")</f>
        <v/>
      </c>
    </row>
    <row r="3397" spans="9:9" x14ac:dyDescent="0.35">
      <c r="I3397" s="18" t="str">
        <f>IFERROR(IF($E3397="","",MATCH(E3397,'Ref table week No.'!$B:$B,-1)),"")</f>
        <v/>
      </c>
    </row>
    <row r="3398" spans="9:9" x14ac:dyDescent="0.35">
      <c r="I3398" s="18" t="str">
        <f>IFERROR(IF($E3398="","",MATCH(E3398,'Ref table week No.'!$B:$B,-1)),"")</f>
        <v/>
      </c>
    </row>
    <row r="3399" spans="9:9" x14ac:dyDescent="0.35">
      <c r="I3399" s="18" t="str">
        <f>IFERROR(IF($E3399="","",MATCH(E3399,'Ref table week No.'!$B:$B,-1)),"")</f>
        <v/>
      </c>
    </row>
    <row r="3400" spans="9:9" x14ac:dyDescent="0.35">
      <c r="I3400" s="18" t="str">
        <f>IFERROR(IF($E3400="","",MATCH(E3400,'Ref table week No.'!$B:$B,-1)),"")</f>
        <v/>
      </c>
    </row>
    <row r="3401" spans="9:9" x14ac:dyDescent="0.35">
      <c r="I3401" s="18" t="str">
        <f>IFERROR(IF($E3401="","",MATCH(E3401,'Ref table week No.'!$B:$B,-1)),"")</f>
        <v/>
      </c>
    </row>
    <row r="3402" spans="9:9" x14ac:dyDescent="0.35">
      <c r="I3402" s="18" t="str">
        <f>IFERROR(IF($E3402="","",MATCH(E3402,'Ref table week No.'!$B:$B,-1)),"")</f>
        <v/>
      </c>
    </row>
    <row r="3403" spans="9:9" x14ac:dyDescent="0.35">
      <c r="I3403" s="18" t="str">
        <f>IFERROR(IF($E3403="","",MATCH(E3403,'Ref table week No.'!$B:$B,-1)),"")</f>
        <v/>
      </c>
    </row>
    <row r="3404" spans="9:9" x14ac:dyDescent="0.35">
      <c r="I3404" s="18" t="str">
        <f>IFERROR(IF($E3404="","",MATCH(E3404,'Ref table week No.'!$B:$B,-1)),"")</f>
        <v/>
      </c>
    </row>
    <row r="3405" spans="9:9" x14ac:dyDescent="0.35">
      <c r="I3405" s="18" t="str">
        <f>IFERROR(IF($E3405="","",MATCH(E3405,'Ref table week No.'!$B:$B,-1)),"")</f>
        <v/>
      </c>
    </row>
    <row r="3406" spans="9:9" x14ac:dyDescent="0.35">
      <c r="I3406" s="18" t="str">
        <f>IFERROR(IF($E3406="","",MATCH(E3406,'Ref table week No.'!$B:$B,-1)),"")</f>
        <v/>
      </c>
    </row>
    <row r="3407" spans="9:9" x14ac:dyDescent="0.35">
      <c r="I3407" s="18" t="str">
        <f>IFERROR(IF($E3407="","",MATCH(E3407,'Ref table week No.'!$B:$B,-1)),"")</f>
        <v/>
      </c>
    </row>
    <row r="3408" spans="9:9" x14ac:dyDescent="0.35">
      <c r="I3408" s="18" t="str">
        <f>IFERROR(IF($E3408="","",MATCH(E3408,'Ref table week No.'!$B:$B,-1)),"")</f>
        <v/>
      </c>
    </row>
    <row r="3409" spans="9:9" x14ac:dyDescent="0.35">
      <c r="I3409" s="18" t="str">
        <f>IFERROR(IF($E3409="","",MATCH(E3409,'Ref table week No.'!$B:$B,-1)),"")</f>
        <v/>
      </c>
    </row>
    <row r="3410" spans="9:9" x14ac:dyDescent="0.35">
      <c r="I3410" s="18" t="str">
        <f>IFERROR(IF($E3410="","",MATCH(E3410,'Ref table week No.'!$B:$B,-1)),"")</f>
        <v/>
      </c>
    </row>
    <row r="3411" spans="9:9" x14ac:dyDescent="0.35">
      <c r="I3411" s="18" t="str">
        <f>IFERROR(IF($E3411="","",MATCH(E3411,'Ref table week No.'!$B:$B,-1)),"")</f>
        <v/>
      </c>
    </row>
    <row r="3412" spans="9:9" x14ac:dyDescent="0.35">
      <c r="I3412" s="18" t="str">
        <f>IFERROR(IF($E3412="","",MATCH(E3412,'Ref table week No.'!$B:$B,-1)),"")</f>
        <v/>
      </c>
    </row>
    <row r="3413" spans="9:9" x14ac:dyDescent="0.35">
      <c r="I3413" s="18" t="str">
        <f>IFERROR(IF($E3413="","",MATCH(E3413,'Ref table week No.'!$B:$B,-1)),"")</f>
        <v/>
      </c>
    </row>
    <row r="3414" spans="9:9" x14ac:dyDescent="0.35">
      <c r="I3414" s="18" t="str">
        <f>IFERROR(IF($E3414="","",MATCH(E3414,'Ref table week No.'!$B:$B,-1)),"")</f>
        <v/>
      </c>
    </row>
    <row r="3415" spans="9:9" x14ac:dyDescent="0.35">
      <c r="I3415" s="18" t="str">
        <f>IFERROR(IF($E3415="","",MATCH(E3415,'Ref table week No.'!$B:$B,-1)),"")</f>
        <v/>
      </c>
    </row>
    <row r="3416" spans="9:9" x14ac:dyDescent="0.35">
      <c r="I3416" s="18" t="str">
        <f>IFERROR(IF($E3416="","",MATCH(E3416,'Ref table week No.'!$B:$B,-1)),"")</f>
        <v/>
      </c>
    </row>
    <row r="3417" spans="9:9" x14ac:dyDescent="0.35">
      <c r="I3417" s="18" t="str">
        <f>IFERROR(IF($E3417="","",MATCH(E3417,'Ref table week No.'!$B:$B,-1)),"")</f>
        <v/>
      </c>
    </row>
    <row r="3418" spans="9:9" x14ac:dyDescent="0.35">
      <c r="I3418" s="18" t="str">
        <f>IFERROR(IF($E3418="","",MATCH(E3418,'Ref table week No.'!$B:$B,-1)),"")</f>
        <v/>
      </c>
    </row>
    <row r="3419" spans="9:9" x14ac:dyDescent="0.35">
      <c r="I3419" s="18" t="str">
        <f>IFERROR(IF($E3419="","",MATCH(E3419,'Ref table week No.'!$B:$B,-1)),"")</f>
        <v/>
      </c>
    </row>
    <row r="3420" spans="9:9" x14ac:dyDescent="0.35">
      <c r="I3420" s="18" t="str">
        <f>IFERROR(IF($E3420="","",MATCH(E3420,'Ref table week No.'!$B:$B,-1)),"")</f>
        <v/>
      </c>
    </row>
    <row r="3421" spans="9:9" x14ac:dyDescent="0.35">
      <c r="I3421" s="18" t="str">
        <f>IFERROR(IF($E3421="","",MATCH(E3421,'Ref table week No.'!$B:$B,-1)),"")</f>
        <v/>
      </c>
    </row>
    <row r="3422" spans="9:9" x14ac:dyDescent="0.35">
      <c r="I3422" s="18" t="str">
        <f>IFERROR(IF($E3422="","",MATCH(E3422,'Ref table week No.'!$B:$B,-1)),"")</f>
        <v/>
      </c>
    </row>
    <row r="3423" spans="9:9" x14ac:dyDescent="0.35">
      <c r="I3423" s="18" t="str">
        <f>IFERROR(IF($E3423="","",MATCH(E3423,'Ref table week No.'!$B:$B,-1)),"")</f>
        <v/>
      </c>
    </row>
    <row r="3424" spans="9:9" x14ac:dyDescent="0.35">
      <c r="I3424" s="18" t="str">
        <f>IFERROR(IF($E3424="","",MATCH(E3424,'Ref table week No.'!$B:$B,-1)),"")</f>
        <v/>
      </c>
    </row>
    <row r="3425" spans="9:9" x14ac:dyDescent="0.35">
      <c r="I3425" s="18" t="str">
        <f>IFERROR(IF($E3425="","",MATCH(E3425,'Ref table week No.'!$B:$B,-1)),"")</f>
        <v/>
      </c>
    </row>
    <row r="3426" spans="9:9" x14ac:dyDescent="0.35">
      <c r="I3426" s="18" t="str">
        <f>IFERROR(IF($E3426="","",MATCH(E3426,'Ref table week No.'!$B:$B,-1)),"")</f>
        <v/>
      </c>
    </row>
    <row r="3427" spans="9:9" x14ac:dyDescent="0.35">
      <c r="I3427" s="18" t="str">
        <f>IFERROR(IF($E3427="","",MATCH(E3427,'Ref table week No.'!$B:$B,-1)),"")</f>
        <v/>
      </c>
    </row>
    <row r="3428" spans="9:9" x14ac:dyDescent="0.35">
      <c r="I3428" s="18" t="str">
        <f>IFERROR(IF($E3428="","",MATCH(E3428,'Ref table week No.'!$B:$B,-1)),"")</f>
        <v/>
      </c>
    </row>
    <row r="3429" spans="9:9" x14ac:dyDescent="0.35">
      <c r="I3429" s="18" t="str">
        <f>IFERROR(IF($E3429="","",MATCH(E3429,'Ref table week No.'!$B:$B,-1)),"")</f>
        <v/>
      </c>
    </row>
    <row r="3430" spans="9:9" x14ac:dyDescent="0.35">
      <c r="I3430" s="18" t="str">
        <f>IFERROR(IF($E3430="","",MATCH(E3430,'Ref table week No.'!$B:$B,-1)),"")</f>
        <v/>
      </c>
    </row>
    <row r="3431" spans="9:9" x14ac:dyDescent="0.35">
      <c r="I3431" s="18" t="str">
        <f>IFERROR(IF($E3431="","",MATCH(E3431,'Ref table week No.'!$B:$B,-1)),"")</f>
        <v/>
      </c>
    </row>
    <row r="3432" spans="9:9" x14ac:dyDescent="0.35">
      <c r="I3432" s="18" t="str">
        <f>IFERROR(IF($E3432="","",MATCH(E3432,'Ref table week No.'!$B:$B,-1)),"")</f>
        <v/>
      </c>
    </row>
    <row r="3433" spans="9:9" x14ac:dyDescent="0.35">
      <c r="I3433" s="18" t="str">
        <f>IFERROR(IF($E3433="","",MATCH(E3433,'Ref table week No.'!$B:$B,-1)),"")</f>
        <v/>
      </c>
    </row>
    <row r="3434" spans="9:9" x14ac:dyDescent="0.35">
      <c r="I3434" s="18" t="str">
        <f>IFERROR(IF($E3434="","",MATCH(E3434,'Ref table week No.'!$B:$B,-1)),"")</f>
        <v/>
      </c>
    </row>
    <row r="3435" spans="9:9" x14ac:dyDescent="0.35">
      <c r="I3435" s="18" t="str">
        <f>IFERROR(IF($E3435="","",MATCH(E3435,'Ref table week No.'!$B:$B,-1)),"")</f>
        <v/>
      </c>
    </row>
    <row r="3436" spans="9:9" x14ac:dyDescent="0.35">
      <c r="I3436" s="18" t="str">
        <f>IFERROR(IF($E3436="","",MATCH(E3436,'Ref table week No.'!$B:$B,-1)),"")</f>
        <v/>
      </c>
    </row>
    <row r="3437" spans="9:9" x14ac:dyDescent="0.35">
      <c r="I3437" s="18" t="str">
        <f>IFERROR(IF($E3437="","",MATCH(E3437,'Ref table week No.'!$B:$B,-1)),"")</f>
        <v/>
      </c>
    </row>
    <row r="3438" spans="9:9" x14ac:dyDescent="0.35">
      <c r="I3438" s="18" t="str">
        <f>IFERROR(IF($E3438="","",MATCH(E3438,'Ref table week No.'!$B:$B,-1)),"")</f>
        <v/>
      </c>
    </row>
    <row r="3439" spans="9:9" x14ac:dyDescent="0.35">
      <c r="I3439" s="18" t="str">
        <f>IFERROR(IF($E3439="","",MATCH(E3439,'Ref table week No.'!$B:$B,-1)),"")</f>
        <v/>
      </c>
    </row>
    <row r="3440" spans="9:9" x14ac:dyDescent="0.35">
      <c r="I3440" s="18" t="str">
        <f>IFERROR(IF($E3440="","",MATCH(E3440,'Ref table week No.'!$B:$B,-1)),"")</f>
        <v/>
      </c>
    </row>
    <row r="3441" spans="9:9" x14ac:dyDescent="0.35">
      <c r="I3441" s="18" t="str">
        <f>IFERROR(IF($E3441="","",MATCH(E3441,'Ref table week No.'!$B:$B,-1)),"")</f>
        <v/>
      </c>
    </row>
    <row r="3442" spans="9:9" x14ac:dyDescent="0.35">
      <c r="I3442" s="18" t="str">
        <f>IFERROR(IF($E3442="","",MATCH(E3442,'Ref table week No.'!$B:$B,-1)),"")</f>
        <v/>
      </c>
    </row>
    <row r="3443" spans="9:9" x14ac:dyDescent="0.35">
      <c r="I3443" s="18" t="str">
        <f>IFERROR(IF($E3443="","",MATCH(E3443,'Ref table week No.'!$B:$B,-1)),"")</f>
        <v/>
      </c>
    </row>
    <row r="3444" spans="9:9" x14ac:dyDescent="0.35">
      <c r="I3444" s="18" t="str">
        <f>IFERROR(IF($E3444="","",MATCH(E3444,'Ref table week No.'!$B:$B,-1)),"")</f>
        <v/>
      </c>
    </row>
    <row r="3445" spans="9:9" x14ac:dyDescent="0.35">
      <c r="I3445" s="18" t="str">
        <f>IFERROR(IF($E3445="","",MATCH(E3445,'Ref table week No.'!$B:$B,-1)),"")</f>
        <v/>
      </c>
    </row>
    <row r="3446" spans="9:9" x14ac:dyDescent="0.35">
      <c r="I3446" s="18" t="str">
        <f>IFERROR(IF($E3446="","",MATCH(E3446,'Ref table week No.'!$B:$B,-1)),"")</f>
        <v/>
      </c>
    </row>
    <row r="3447" spans="9:9" x14ac:dyDescent="0.35">
      <c r="I3447" s="18" t="str">
        <f>IFERROR(IF($E3447="","",MATCH(E3447,'Ref table week No.'!$B:$B,-1)),"")</f>
        <v/>
      </c>
    </row>
    <row r="3448" spans="9:9" x14ac:dyDescent="0.35">
      <c r="I3448" s="18" t="str">
        <f>IFERROR(IF($E3448="","",MATCH(E3448,'Ref table week No.'!$B:$B,-1)),"")</f>
        <v/>
      </c>
    </row>
    <row r="3449" spans="9:9" x14ac:dyDescent="0.35">
      <c r="I3449" s="18" t="str">
        <f>IFERROR(IF($E3449="","",MATCH(E3449,'Ref table week No.'!$B:$B,-1)),"")</f>
        <v/>
      </c>
    </row>
    <row r="3450" spans="9:9" x14ac:dyDescent="0.35">
      <c r="I3450" s="18" t="str">
        <f>IFERROR(IF($E3450="","",MATCH(E3450,'Ref table week No.'!$B:$B,-1)),"")</f>
        <v/>
      </c>
    </row>
    <row r="3451" spans="9:9" x14ac:dyDescent="0.35">
      <c r="I3451" s="18" t="str">
        <f>IFERROR(IF($E3451="","",MATCH(E3451,'Ref table week No.'!$B:$B,-1)),"")</f>
        <v/>
      </c>
    </row>
    <row r="3452" spans="9:9" x14ac:dyDescent="0.35">
      <c r="I3452" s="18" t="str">
        <f>IFERROR(IF($E3452="","",MATCH(E3452,'Ref table week No.'!$B:$B,-1)),"")</f>
        <v/>
      </c>
    </row>
    <row r="3453" spans="9:9" x14ac:dyDescent="0.35">
      <c r="I3453" s="18" t="str">
        <f>IFERROR(IF($E3453="","",MATCH(E3453,'Ref table week No.'!$B:$B,-1)),"")</f>
        <v/>
      </c>
    </row>
    <row r="3454" spans="9:9" x14ac:dyDescent="0.35">
      <c r="I3454" s="18" t="str">
        <f>IFERROR(IF($E3454="","",MATCH(E3454,'Ref table week No.'!$B:$B,-1)),"")</f>
        <v/>
      </c>
    </row>
    <row r="3455" spans="9:9" x14ac:dyDescent="0.35">
      <c r="I3455" s="18" t="str">
        <f>IFERROR(IF($E3455="","",MATCH(E3455,'Ref table week No.'!$B:$B,-1)),"")</f>
        <v/>
      </c>
    </row>
    <row r="3456" spans="9:9" x14ac:dyDescent="0.35">
      <c r="I3456" s="18" t="str">
        <f>IFERROR(IF($E3456="","",MATCH(E3456,'Ref table week No.'!$B:$B,-1)),"")</f>
        <v/>
      </c>
    </row>
    <row r="3457" spans="9:9" x14ac:dyDescent="0.35">
      <c r="I3457" s="18" t="str">
        <f>IFERROR(IF($E3457="","",MATCH(E3457,'Ref table week No.'!$B:$B,-1)),"")</f>
        <v/>
      </c>
    </row>
    <row r="3458" spans="9:9" x14ac:dyDescent="0.35">
      <c r="I3458" s="18" t="str">
        <f>IFERROR(IF($E3458="","",MATCH(E3458,'Ref table week No.'!$B:$B,-1)),"")</f>
        <v/>
      </c>
    </row>
    <row r="3459" spans="9:9" x14ac:dyDescent="0.35">
      <c r="I3459" s="18" t="str">
        <f>IFERROR(IF($E3459="","",MATCH(E3459,'Ref table week No.'!$B:$B,-1)),"")</f>
        <v/>
      </c>
    </row>
    <row r="3460" spans="9:9" x14ac:dyDescent="0.35">
      <c r="I3460" s="18" t="str">
        <f>IFERROR(IF($E3460="","",MATCH(E3460,'Ref table week No.'!$B:$B,-1)),"")</f>
        <v/>
      </c>
    </row>
    <row r="3461" spans="9:9" x14ac:dyDescent="0.35">
      <c r="I3461" s="18" t="str">
        <f>IFERROR(IF($E3461="","",MATCH(E3461,'Ref table week No.'!$B:$B,-1)),"")</f>
        <v/>
      </c>
    </row>
    <row r="3462" spans="9:9" x14ac:dyDescent="0.35">
      <c r="I3462" s="18" t="str">
        <f>IFERROR(IF($E3462="","",MATCH(E3462,'Ref table week No.'!$B:$B,-1)),"")</f>
        <v/>
      </c>
    </row>
    <row r="3463" spans="9:9" x14ac:dyDescent="0.35">
      <c r="I3463" s="18" t="str">
        <f>IFERROR(IF($E3463="","",MATCH(E3463,'Ref table week No.'!$B:$B,-1)),"")</f>
        <v/>
      </c>
    </row>
    <row r="3464" spans="9:9" x14ac:dyDescent="0.35">
      <c r="I3464" s="18" t="str">
        <f>IFERROR(IF($E3464="","",MATCH(E3464,'Ref table week No.'!$B:$B,-1)),"")</f>
        <v/>
      </c>
    </row>
    <row r="3465" spans="9:9" x14ac:dyDescent="0.35">
      <c r="I3465" s="18" t="str">
        <f>IFERROR(IF($E3465="","",MATCH(E3465,'Ref table week No.'!$B:$B,-1)),"")</f>
        <v/>
      </c>
    </row>
    <row r="3466" spans="9:9" x14ac:dyDescent="0.35">
      <c r="I3466" s="18" t="str">
        <f>IFERROR(IF($E3466="","",MATCH(E3466,'Ref table week No.'!$B:$B,-1)),"")</f>
        <v/>
      </c>
    </row>
    <row r="3467" spans="9:9" x14ac:dyDescent="0.35">
      <c r="I3467" s="18" t="str">
        <f>IFERROR(IF($E3467="","",MATCH(E3467,'Ref table week No.'!$B:$B,-1)),"")</f>
        <v/>
      </c>
    </row>
    <row r="3468" spans="9:9" x14ac:dyDescent="0.35">
      <c r="I3468" s="18" t="str">
        <f>IFERROR(IF($E3468="","",MATCH(E3468,'Ref table week No.'!$B:$B,-1)),"")</f>
        <v/>
      </c>
    </row>
    <row r="3469" spans="9:9" x14ac:dyDescent="0.35">
      <c r="I3469" s="18" t="str">
        <f>IFERROR(IF($E3469="","",MATCH(E3469,'Ref table week No.'!$B:$B,-1)),"")</f>
        <v/>
      </c>
    </row>
    <row r="3470" spans="9:9" x14ac:dyDescent="0.35">
      <c r="I3470" s="18" t="str">
        <f>IFERROR(IF($E3470="","",MATCH(E3470,'Ref table week No.'!$B:$B,-1)),"")</f>
        <v/>
      </c>
    </row>
    <row r="3471" spans="9:9" x14ac:dyDescent="0.35">
      <c r="I3471" s="18" t="str">
        <f>IFERROR(IF($E3471="","",MATCH(E3471,'Ref table week No.'!$B:$B,-1)),"")</f>
        <v/>
      </c>
    </row>
    <row r="3472" spans="9:9" x14ac:dyDescent="0.35">
      <c r="I3472" s="18" t="str">
        <f>IFERROR(IF($E3472="","",MATCH(E3472,'Ref table week No.'!$B:$B,-1)),"")</f>
        <v/>
      </c>
    </row>
    <row r="3473" spans="9:9" x14ac:dyDescent="0.35">
      <c r="I3473" s="18" t="str">
        <f>IFERROR(IF($E3473="","",MATCH(E3473,'Ref table week No.'!$B:$B,-1)),"")</f>
        <v/>
      </c>
    </row>
    <row r="3474" spans="9:9" x14ac:dyDescent="0.35">
      <c r="I3474" s="18" t="str">
        <f>IFERROR(IF($E3474="","",MATCH(E3474,'Ref table week No.'!$B:$B,-1)),"")</f>
        <v/>
      </c>
    </row>
    <row r="3475" spans="9:9" x14ac:dyDescent="0.35">
      <c r="I3475" s="18" t="str">
        <f>IFERROR(IF($E3475="","",MATCH(E3475,'Ref table week No.'!$B:$B,-1)),"")</f>
        <v/>
      </c>
    </row>
    <row r="3476" spans="9:9" x14ac:dyDescent="0.35">
      <c r="I3476" s="18" t="str">
        <f>IFERROR(IF($E3476="","",MATCH(E3476,'Ref table week No.'!$B:$B,-1)),"")</f>
        <v/>
      </c>
    </row>
    <row r="3477" spans="9:9" x14ac:dyDescent="0.35">
      <c r="I3477" s="18" t="str">
        <f>IFERROR(IF($E3477="","",MATCH(E3477,'Ref table week No.'!$B:$B,-1)),"")</f>
        <v/>
      </c>
    </row>
    <row r="3478" spans="9:9" x14ac:dyDescent="0.35">
      <c r="I3478" s="18" t="str">
        <f>IFERROR(IF($E3478="","",MATCH(E3478,'Ref table week No.'!$B:$B,-1)),"")</f>
        <v/>
      </c>
    </row>
    <row r="3479" spans="9:9" x14ac:dyDescent="0.35">
      <c r="I3479" s="18" t="str">
        <f>IFERROR(IF($E3479="","",MATCH(E3479,'Ref table week No.'!$B:$B,-1)),"")</f>
        <v/>
      </c>
    </row>
    <row r="3480" spans="9:9" x14ac:dyDescent="0.35">
      <c r="I3480" s="18" t="str">
        <f>IFERROR(IF($E3480="","",MATCH(E3480,'Ref table week No.'!$B:$B,-1)),"")</f>
        <v/>
      </c>
    </row>
    <row r="3481" spans="9:9" x14ac:dyDescent="0.35">
      <c r="I3481" s="18" t="str">
        <f>IFERROR(IF($E3481="","",MATCH(E3481,'Ref table week No.'!$B:$B,-1)),"")</f>
        <v/>
      </c>
    </row>
    <row r="3482" spans="9:9" x14ac:dyDescent="0.35">
      <c r="I3482" s="18" t="str">
        <f>IFERROR(IF($E3482="","",MATCH(E3482,'Ref table week No.'!$B:$B,-1)),"")</f>
        <v/>
      </c>
    </row>
    <row r="3483" spans="9:9" x14ac:dyDescent="0.35">
      <c r="I3483" s="18" t="str">
        <f>IFERROR(IF($E3483="","",MATCH(E3483,'Ref table week No.'!$B:$B,-1)),"")</f>
        <v/>
      </c>
    </row>
    <row r="3484" spans="9:9" x14ac:dyDescent="0.35">
      <c r="I3484" s="18" t="str">
        <f>IFERROR(IF($E3484="","",MATCH(E3484,'Ref table week No.'!$B:$B,-1)),"")</f>
        <v/>
      </c>
    </row>
    <row r="3485" spans="9:9" x14ac:dyDescent="0.35">
      <c r="I3485" s="18" t="str">
        <f>IFERROR(IF($E3485="","",MATCH(E3485,'Ref table week No.'!$B:$B,-1)),"")</f>
        <v/>
      </c>
    </row>
    <row r="3486" spans="9:9" x14ac:dyDescent="0.35">
      <c r="I3486" s="18" t="str">
        <f>IFERROR(IF($E3486="","",MATCH(E3486,'Ref table week No.'!$B:$B,-1)),"")</f>
        <v/>
      </c>
    </row>
    <row r="3487" spans="9:9" x14ac:dyDescent="0.35">
      <c r="I3487" s="18" t="str">
        <f>IFERROR(IF($E3487="","",MATCH(E3487,'Ref table week No.'!$B:$B,-1)),"")</f>
        <v/>
      </c>
    </row>
    <row r="3488" spans="9:9" x14ac:dyDescent="0.35">
      <c r="I3488" s="18" t="str">
        <f>IFERROR(IF($E3488="","",MATCH(E3488,'Ref table week No.'!$B:$B,-1)),"")</f>
        <v/>
      </c>
    </row>
    <row r="3489" spans="9:9" x14ac:dyDescent="0.35">
      <c r="I3489" s="18" t="str">
        <f>IFERROR(IF($E3489="","",MATCH(E3489,'Ref table week No.'!$B:$B,-1)),"")</f>
        <v/>
      </c>
    </row>
    <row r="3490" spans="9:9" x14ac:dyDescent="0.35">
      <c r="I3490" s="18" t="str">
        <f>IFERROR(IF($E3490="","",MATCH(E3490,'Ref table week No.'!$B:$B,-1)),"")</f>
        <v/>
      </c>
    </row>
    <row r="3491" spans="9:9" x14ac:dyDescent="0.35">
      <c r="I3491" s="18" t="str">
        <f>IFERROR(IF($E3491="","",MATCH(E3491,'Ref table week No.'!$B:$B,-1)),"")</f>
        <v/>
      </c>
    </row>
    <row r="3492" spans="9:9" x14ac:dyDescent="0.35">
      <c r="I3492" s="18" t="str">
        <f>IFERROR(IF($E3492="","",MATCH(E3492,'Ref table week No.'!$B:$B,-1)),"")</f>
        <v/>
      </c>
    </row>
    <row r="3493" spans="9:9" x14ac:dyDescent="0.35">
      <c r="I3493" s="18" t="str">
        <f>IFERROR(IF($E3493="","",MATCH(E3493,'Ref table week No.'!$B:$B,-1)),"")</f>
        <v/>
      </c>
    </row>
    <row r="3494" spans="9:9" x14ac:dyDescent="0.35">
      <c r="I3494" s="18" t="str">
        <f>IFERROR(IF($E3494="","",MATCH(E3494,'Ref table week No.'!$B:$B,-1)),"")</f>
        <v/>
      </c>
    </row>
    <row r="3495" spans="9:9" x14ac:dyDescent="0.35">
      <c r="I3495" s="18" t="str">
        <f>IFERROR(IF($E3495="","",MATCH(E3495,'Ref table week No.'!$B:$B,-1)),"")</f>
        <v/>
      </c>
    </row>
    <row r="3496" spans="9:9" x14ac:dyDescent="0.35">
      <c r="I3496" s="18" t="str">
        <f>IFERROR(IF($E3496="","",MATCH(E3496,'Ref table week No.'!$B:$B,-1)),"")</f>
        <v/>
      </c>
    </row>
    <row r="3497" spans="9:9" x14ac:dyDescent="0.35">
      <c r="I3497" s="18" t="str">
        <f>IFERROR(IF($E3497="","",MATCH(E3497,'Ref table week No.'!$B:$B,-1)),"")</f>
        <v/>
      </c>
    </row>
    <row r="3498" spans="9:9" x14ac:dyDescent="0.35">
      <c r="I3498" s="18" t="str">
        <f>IFERROR(IF($E3498="","",MATCH(E3498,'Ref table week No.'!$B:$B,-1)),"")</f>
        <v/>
      </c>
    </row>
    <row r="3499" spans="9:9" x14ac:dyDescent="0.35">
      <c r="I3499" s="18" t="str">
        <f>IFERROR(IF($E3499="","",MATCH(E3499,'Ref table week No.'!$B:$B,-1)),"")</f>
        <v/>
      </c>
    </row>
    <row r="3500" spans="9:9" x14ac:dyDescent="0.35">
      <c r="I3500" s="18" t="str">
        <f>IFERROR(IF($E3500="","",MATCH(E3500,'Ref table week No.'!$B:$B,-1)),"")</f>
        <v/>
      </c>
    </row>
    <row r="3501" spans="9:9" x14ac:dyDescent="0.35">
      <c r="I3501" s="18" t="str">
        <f>IFERROR(IF($E3501="","",MATCH(E3501,'Ref table week No.'!$B:$B,-1)),"")</f>
        <v/>
      </c>
    </row>
    <row r="3502" spans="9:9" x14ac:dyDescent="0.35">
      <c r="I3502" s="18" t="str">
        <f>IFERROR(IF($E3502="","",MATCH(E3502,'Ref table week No.'!$B:$B,-1)),"")</f>
        <v/>
      </c>
    </row>
    <row r="3503" spans="9:9" x14ac:dyDescent="0.35">
      <c r="I3503" s="18" t="str">
        <f>IFERROR(IF($E3503="","",MATCH(E3503,'Ref table week No.'!$B:$B,-1)),"")</f>
        <v/>
      </c>
    </row>
    <row r="3504" spans="9:9" x14ac:dyDescent="0.35">
      <c r="I3504" s="18" t="str">
        <f>IFERROR(IF($E3504="","",MATCH(E3504,'Ref table week No.'!$B:$B,-1)),"")</f>
        <v/>
      </c>
    </row>
    <row r="3505" spans="9:9" x14ac:dyDescent="0.35">
      <c r="I3505" s="18" t="str">
        <f>IFERROR(IF($E3505="","",MATCH(E3505,'Ref table week No.'!$B:$B,-1)),"")</f>
        <v/>
      </c>
    </row>
    <row r="3506" spans="9:9" x14ac:dyDescent="0.35">
      <c r="I3506" s="18" t="str">
        <f>IFERROR(IF($E3506="","",MATCH(E3506,'Ref table week No.'!$B:$B,-1)),"")</f>
        <v/>
      </c>
    </row>
    <row r="3507" spans="9:9" x14ac:dyDescent="0.35">
      <c r="I3507" s="18" t="str">
        <f>IFERROR(IF($E3507="","",MATCH(E3507,'Ref table week No.'!$B:$B,-1)),"")</f>
        <v/>
      </c>
    </row>
    <row r="3508" spans="9:9" x14ac:dyDescent="0.35">
      <c r="I3508" s="18" t="str">
        <f>IFERROR(IF($E3508="","",MATCH(E3508,'Ref table week No.'!$B:$B,-1)),"")</f>
        <v/>
      </c>
    </row>
    <row r="3509" spans="9:9" x14ac:dyDescent="0.35">
      <c r="I3509" s="18" t="str">
        <f>IFERROR(IF($E3509="","",MATCH(E3509,'Ref table week No.'!$B:$B,-1)),"")</f>
        <v/>
      </c>
    </row>
    <row r="3510" spans="9:9" x14ac:dyDescent="0.35">
      <c r="I3510" s="18" t="str">
        <f>IFERROR(IF($E3510="","",MATCH(E3510,'Ref table week No.'!$B:$B,-1)),"")</f>
        <v/>
      </c>
    </row>
    <row r="3511" spans="9:9" x14ac:dyDescent="0.35">
      <c r="I3511" s="18" t="str">
        <f>IFERROR(IF($E3511="","",MATCH(E3511,'Ref table week No.'!$B:$B,-1)),"")</f>
        <v/>
      </c>
    </row>
    <row r="3512" spans="9:9" x14ac:dyDescent="0.35">
      <c r="I3512" s="18" t="str">
        <f>IFERROR(IF($E3512="","",MATCH(E3512,'Ref table week No.'!$B:$B,-1)),"")</f>
        <v/>
      </c>
    </row>
    <row r="3513" spans="9:9" x14ac:dyDescent="0.35">
      <c r="I3513" s="18" t="str">
        <f>IFERROR(IF($E3513="","",MATCH(E3513,'Ref table week No.'!$B:$B,-1)),"")</f>
        <v/>
      </c>
    </row>
    <row r="3514" spans="9:9" x14ac:dyDescent="0.35">
      <c r="I3514" s="18" t="str">
        <f>IFERROR(IF($E3514="","",MATCH(E3514,'Ref table week No.'!$B:$B,-1)),"")</f>
        <v/>
      </c>
    </row>
    <row r="3515" spans="9:9" x14ac:dyDescent="0.35">
      <c r="I3515" s="18" t="str">
        <f>IFERROR(IF($E3515="","",MATCH(E3515,'Ref table week No.'!$B:$B,-1)),"")</f>
        <v/>
      </c>
    </row>
    <row r="3516" spans="9:9" x14ac:dyDescent="0.35">
      <c r="I3516" s="18" t="str">
        <f>IFERROR(IF($E3516="","",MATCH(E3516,'Ref table week No.'!$B:$B,-1)),"")</f>
        <v/>
      </c>
    </row>
    <row r="3517" spans="9:9" x14ac:dyDescent="0.35">
      <c r="I3517" s="18" t="str">
        <f>IFERROR(IF($E3517="","",MATCH(E3517,'Ref table week No.'!$B:$B,-1)),"")</f>
        <v/>
      </c>
    </row>
    <row r="3518" spans="9:9" x14ac:dyDescent="0.35">
      <c r="I3518" s="18" t="str">
        <f>IFERROR(IF($E3518="","",MATCH(E3518,'Ref table week No.'!$B:$B,-1)),"")</f>
        <v/>
      </c>
    </row>
    <row r="3519" spans="9:9" x14ac:dyDescent="0.35">
      <c r="I3519" s="18" t="str">
        <f>IFERROR(IF($E3519="","",MATCH(E3519,'Ref table week No.'!$B:$B,-1)),"")</f>
        <v/>
      </c>
    </row>
    <row r="3520" spans="9:9" x14ac:dyDescent="0.35">
      <c r="I3520" s="18" t="str">
        <f>IFERROR(IF($E3520="","",MATCH(E3520,'Ref table week No.'!$B:$B,-1)),"")</f>
        <v/>
      </c>
    </row>
    <row r="3521" spans="9:9" x14ac:dyDescent="0.35">
      <c r="I3521" s="18" t="str">
        <f>IFERROR(IF($E3521="","",MATCH(E3521,'Ref table week No.'!$B:$B,-1)),"")</f>
        <v/>
      </c>
    </row>
    <row r="3522" spans="9:9" x14ac:dyDescent="0.35">
      <c r="I3522" s="18" t="str">
        <f>IFERROR(IF($E3522="","",MATCH(E3522,'Ref table week No.'!$B:$B,-1)),"")</f>
        <v/>
      </c>
    </row>
    <row r="3523" spans="9:9" x14ac:dyDescent="0.35">
      <c r="I3523" s="18" t="str">
        <f>IFERROR(IF($E3523="","",MATCH(E3523,'Ref table week No.'!$B:$B,-1)),"")</f>
        <v/>
      </c>
    </row>
    <row r="3524" spans="9:9" x14ac:dyDescent="0.35">
      <c r="I3524" s="18" t="str">
        <f>IFERROR(IF($E3524="","",MATCH(E3524,'Ref table week No.'!$B:$B,-1)),"")</f>
        <v/>
      </c>
    </row>
    <row r="3525" spans="9:9" x14ac:dyDescent="0.35">
      <c r="I3525" s="18" t="str">
        <f>IFERROR(IF($E3525="","",MATCH(E3525,'Ref table week No.'!$B:$B,-1)),"")</f>
        <v/>
      </c>
    </row>
    <row r="3526" spans="9:9" x14ac:dyDescent="0.35">
      <c r="I3526" s="18" t="str">
        <f>IFERROR(IF($E3526="","",MATCH(E3526,'Ref table week No.'!$B:$B,-1)),"")</f>
        <v/>
      </c>
    </row>
    <row r="3527" spans="9:9" x14ac:dyDescent="0.35">
      <c r="I3527" s="18" t="str">
        <f>IFERROR(IF($E3527="","",MATCH(E3527,'Ref table week No.'!$B:$B,-1)),"")</f>
        <v/>
      </c>
    </row>
    <row r="3528" spans="9:9" x14ac:dyDescent="0.35">
      <c r="I3528" s="18" t="str">
        <f>IFERROR(IF($E3528="","",MATCH(E3528,'Ref table week No.'!$B:$B,-1)),"")</f>
        <v/>
      </c>
    </row>
    <row r="3529" spans="9:9" x14ac:dyDescent="0.35">
      <c r="I3529" s="18" t="str">
        <f>IFERROR(IF($E3529="","",MATCH(E3529,'Ref table week No.'!$B:$B,-1)),"")</f>
        <v/>
      </c>
    </row>
    <row r="3530" spans="9:9" x14ac:dyDescent="0.35">
      <c r="I3530" s="18" t="str">
        <f>IFERROR(IF($E3530="","",MATCH(E3530,'Ref table week No.'!$B:$B,-1)),"")</f>
        <v/>
      </c>
    </row>
    <row r="3531" spans="9:9" x14ac:dyDescent="0.35">
      <c r="I3531" s="18" t="str">
        <f>IFERROR(IF($E3531="","",MATCH(E3531,'Ref table week No.'!$B:$B,-1)),"")</f>
        <v/>
      </c>
    </row>
    <row r="3532" spans="9:9" x14ac:dyDescent="0.35">
      <c r="I3532" s="18" t="str">
        <f>IFERROR(IF($E3532="","",MATCH(E3532,'Ref table week No.'!$B:$B,-1)),"")</f>
        <v/>
      </c>
    </row>
    <row r="3533" spans="9:9" x14ac:dyDescent="0.35">
      <c r="I3533" s="18" t="str">
        <f>IFERROR(IF($E3533="","",MATCH(E3533,'Ref table week No.'!$B:$B,-1)),"")</f>
        <v/>
      </c>
    </row>
    <row r="3534" spans="9:9" x14ac:dyDescent="0.35">
      <c r="I3534" s="18" t="str">
        <f>IFERROR(IF($E3534="","",MATCH(E3534,'Ref table week No.'!$B:$B,-1)),"")</f>
        <v/>
      </c>
    </row>
    <row r="3535" spans="9:9" x14ac:dyDescent="0.35">
      <c r="I3535" s="18" t="str">
        <f>IFERROR(IF($E3535="","",MATCH(E3535,'Ref table week No.'!$B:$B,-1)),"")</f>
        <v/>
      </c>
    </row>
    <row r="3536" spans="9:9" x14ac:dyDescent="0.35">
      <c r="I3536" s="18" t="str">
        <f>IFERROR(IF($E3536="","",MATCH(E3536,'Ref table week No.'!$B:$B,-1)),"")</f>
        <v/>
      </c>
    </row>
    <row r="3537" spans="9:9" x14ac:dyDescent="0.35">
      <c r="I3537" s="18" t="str">
        <f>IFERROR(IF($E3537="","",MATCH(E3537,'Ref table week No.'!$B:$B,-1)),"")</f>
        <v/>
      </c>
    </row>
    <row r="3538" spans="9:9" x14ac:dyDescent="0.35">
      <c r="I3538" s="18" t="str">
        <f>IFERROR(IF($E3538="","",MATCH(E3538,'Ref table week No.'!$B:$B,-1)),"")</f>
        <v/>
      </c>
    </row>
    <row r="3539" spans="9:9" x14ac:dyDescent="0.35">
      <c r="I3539" s="18" t="str">
        <f>IFERROR(IF($E3539="","",MATCH(E3539,'Ref table week No.'!$B:$B,-1)),"")</f>
        <v/>
      </c>
    </row>
    <row r="3540" spans="9:9" x14ac:dyDescent="0.35">
      <c r="I3540" s="18" t="str">
        <f>IFERROR(IF($E3540="","",MATCH(E3540,'Ref table week No.'!$B:$B,-1)),"")</f>
        <v/>
      </c>
    </row>
    <row r="3541" spans="9:9" x14ac:dyDescent="0.35">
      <c r="I3541" s="18" t="str">
        <f>IFERROR(IF($E3541="","",MATCH(E3541,'Ref table week No.'!$B:$B,-1)),"")</f>
        <v/>
      </c>
    </row>
    <row r="3542" spans="9:9" x14ac:dyDescent="0.35">
      <c r="I3542" s="18" t="str">
        <f>IFERROR(IF($E3542="","",MATCH(E3542,'Ref table week No.'!$B:$B,-1)),"")</f>
        <v/>
      </c>
    </row>
    <row r="3543" spans="9:9" x14ac:dyDescent="0.35">
      <c r="I3543" s="18" t="str">
        <f>IFERROR(IF($E3543="","",MATCH(E3543,'Ref table week No.'!$B:$B,-1)),"")</f>
        <v/>
      </c>
    </row>
    <row r="3544" spans="9:9" x14ac:dyDescent="0.35">
      <c r="I3544" s="18" t="str">
        <f>IFERROR(IF($E3544="","",MATCH(E3544,'Ref table week No.'!$B:$B,-1)),"")</f>
        <v/>
      </c>
    </row>
    <row r="3545" spans="9:9" x14ac:dyDescent="0.35">
      <c r="I3545" s="18" t="str">
        <f>IFERROR(IF($E3545="","",MATCH(E3545,'Ref table week No.'!$B:$B,-1)),"")</f>
        <v/>
      </c>
    </row>
    <row r="3546" spans="9:9" x14ac:dyDescent="0.35">
      <c r="I3546" s="18" t="str">
        <f>IFERROR(IF($E3546="","",MATCH(E3546,'Ref table week No.'!$B:$B,-1)),"")</f>
        <v/>
      </c>
    </row>
    <row r="3547" spans="9:9" x14ac:dyDescent="0.35">
      <c r="I3547" s="18" t="str">
        <f>IFERROR(IF($E3547="","",MATCH(E3547,'Ref table week No.'!$B:$B,-1)),"")</f>
        <v/>
      </c>
    </row>
    <row r="3548" spans="9:9" x14ac:dyDescent="0.35">
      <c r="I3548" s="18" t="str">
        <f>IFERROR(IF($E3548="","",MATCH(E3548,'Ref table week No.'!$B:$B,-1)),"")</f>
        <v/>
      </c>
    </row>
    <row r="3549" spans="9:9" x14ac:dyDescent="0.35">
      <c r="I3549" s="18" t="str">
        <f>IFERROR(IF($E3549="","",MATCH(E3549,'Ref table week No.'!$B:$B,-1)),"")</f>
        <v/>
      </c>
    </row>
    <row r="3550" spans="9:9" x14ac:dyDescent="0.35">
      <c r="I3550" s="18" t="str">
        <f>IFERROR(IF($E3550="","",MATCH(E3550,'Ref table week No.'!$B:$B,-1)),"")</f>
        <v/>
      </c>
    </row>
    <row r="3551" spans="9:9" x14ac:dyDescent="0.35">
      <c r="I3551" s="18" t="str">
        <f>IFERROR(IF($E3551="","",MATCH(E3551,'Ref table week No.'!$B:$B,-1)),"")</f>
        <v/>
      </c>
    </row>
    <row r="3552" spans="9:9" x14ac:dyDescent="0.35">
      <c r="I3552" s="18" t="str">
        <f>IFERROR(IF($E3552="","",MATCH(E3552,'Ref table week No.'!$B:$B,-1)),"")</f>
        <v/>
      </c>
    </row>
    <row r="3553" spans="9:9" x14ac:dyDescent="0.35">
      <c r="I3553" s="18" t="str">
        <f>IFERROR(IF($E3553="","",MATCH(E3553,'Ref table week No.'!$B:$B,-1)),"")</f>
        <v/>
      </c>
    </row>
    <row r="3554" spans="9:9" x14ac:dyDescent="0.35">
      <c r="I3554" s="18" t="str">
        <f>IFERROR(IF($E3554="","",MATCH(E3554,'Ref table week No.'!$B:$B,-1)),"")</f>
        <v/>
      </c>
    </row>
    <row r="3555" spans="9:9" x14ac:dyDescent="0.35">
      <c r="I3555" s="18" t="str">
        <f>IFERROR(IF($E3555="","",MATCH(E3555,'Ref table week No.'!$B:$B,-1)),"")</f>
        <v/>
      </c>
    </row>
    <row r="3556" spans="9:9" x14ac:dyDescent="0.35">
      <c r="I3556" s="18" t="str">
        <f>IFERROR(IF($E3556="","",MATCH(E3556,'Ref table week No.'!$B:$B,-1)),"")</f>
        <v/>
      </c>
    </row>
    <row r="3557" spans="9:9" x14ac:dyDescent="0.35">
      <c r="I3557" s="18" t="str">
        <f>IFERROR(IF($E3557="","",MATCH(E3557,'Ref table week No.'!$B:$B,-1)),"")</f>
        <v/>
      </c>
    </row>
    <row r="3558" spans="9:9" x14ac:dyDescent="0.35">
      <c r="I3558" s="18" t="str">
        <f>IFERROR(IF($E3558="","",MATCH(E3558,'Ref table week No.'!$B:$B,-1)),"")</f>
        <v/>
      </c>
    </row>
    <row r="3559" spans="9:9" x14ac:dyDescent="0.35">
      <c r="I3559" s="18" t="str">
        <f>IFERROR(IF($E3559="","",MATCH(E3559,'Ref table week No.'!$B:$B,-1)),"")</f>
        <v/>
      </c>
    </row>
    <row r="3560" spans="9:9" x14ac:dyDescent="0.35">
      <c r="I3560" s="18" t="str">
        <f>IFERROR(IF($E3560="","",MATCH(E3560,'Ref table week No.'!$B:$B,-1)),"")</f>
        <v/>
      </c>
    </row>
    <row r="3561" spans="9:9" x14ac:dyDescent="0.35">
      <c r="I3561" s="18" t="str">
        <f>IFERROR(IF($E3561="","",MATCH(E3561,'Ref table week No.'!$B:$B,-1)),"")</f>
        <v/>
      </c>
    </row>
    <row r="3562" spans="9:9" x14ac:dyDescent="0.35">
      <c r="I3562" s="18" t="str">
        <f>IFERROR(IF($E3562="","",MATCH(E3562,'Ref table week No.'!$B:$B,-1)),"")</f>
        <v/>
      </c>
    </row>
    <row r="3563" spans="9:9" x14ac:dyDescent="0.35">
      <c r="I3563" s="18" t="str">
        <f>IFERROR(IF($E3563="","",MATCH(E3563,'Ref table week No.'!$B:$B,-1)),"")</f>
        <v/>
      </c>
    </row>
    <row r="3564" spans="9:9" x14ac:dyDescent="0.35">
      <c r="I3564" s="18" t="str">
        <f>IFERROR(IF($E3564="","",MATCH(E3564,'Ref table week No.'!$B:$B,-1)),"")</f>
        <v/>
      </c>
    </row>
    <row r="3565" spans="9:9" x14ac:dyDescent="0.35">
      <c r="I3565" s="18" t="str">
        <f>IFERROR(IF($E3565="","",MATCH(E3565,'Ref table week No.'!$B:$B,-1)),"")</f>
        <v/>
      </c>
    </row>
    <row r="3566" spans="9:9" x14ac:dyDescent="0.35">
      <c r="I3566" s="18" t="str">
        <f>IFERROR(IF($E3566="","",MATCH(E3566,'Ref table week No.'!$B:$B,-1)),"")</f>
        <v/>
      </c>
    </row>
    <row r="3567" spans="9:9" x14ac:dyDescent="0.35">
      <c r="I3567" s="18" t="str">
        <f>IFERROR(IF($E3567="","",MATCH(E3567,'Ref table week No.'!$B:$B,-1)),"")</f>
        <v/>
      </c>
    </row>
    <row r="3568" spans="9:9" x14ac:dyDescent="0.35">
      <c r="I3568" s="18" t="str">
        <f>IFERROR(IF($E3568="","",MATCH(E3568,'Ref table week No.'!$B:$B,-1)),"")</f>
        <v/>
      </c>
    </row>
    <row r="3569" spans="9:9" x14ac:dyDescent="0.35">
      <c r="I3569" s="18" t="str">
        <f>IFERROR(IF($E3569="","",MATCH(E3569,'Ref table week No.'!$B:$B,-1)),"")</f>
        <v/>
      </c>
    </row>
    <row r="3570" spans="9:9" x14ac:dyDescent="0.35">
      <c r="I3570" s="18" t="str">
        <f>IFERROR(IF($E3570="","",MATCH(E3570,'Ref table week No.'!$B:$B,-1)),"")</f>
        <v/>
      </c>
    </row>
    <row r="3571" spans="9:9" x14ac:dyDescent="0.35">
      <c r="I3571" s="18" t="str">
        <f>IFERROR(IF($E3571="","",MATCH(E3571,'Ref table week No.'!$B:$B,-1)),"")</f>
        <v/>
      </c>
    </row>
    <row r="3572" spans="9:9" x14ac:dyDescent="0.35">
      <c r="I3572" s="18" t="str">
        <f>IFERROR(IF($E3572="","",MATCH(E3572,'Ref table week No.'!$B:$B,-1)),"")</f>
        <v/>
      </c>
    </row>
    <row r="3573" spans="9:9" x14ac:dyDescent="0.35">
      <c r="I3573" s="18" t="str">
        <f>IFERROR(IF($E3573="","",MATCH(E3573,'Ref table week No.'!$B:$B,-1)),"")</f>
        <v/>
      </c>
    </row>
    <row r="3574" spans="9:9" x14ac:dyDescent="0.35">
      <c r="I3574" s="18" t="str">
        <f>IFERROR(IF($E3574="","",MATCH(E3574,'Ref table week No.'!$B:$B,-1)),"")</f>
        <v/>
      </c>
    </row>
    <row r="3575" spans="9:9" x14ac:dyDescent="0.35">
      <c r="I3575" s="18" t="str">
        <f>IFERROR(IF($E3575="","",MATCH(E3575,'Ref table week No.'!$B:$B,-1)),"")</f>
        <v/>
      </c>
    </row>
    <row r="3576" spans="9:9" x14ac:dyDescent="0.35">
      <c r="I3576" s="18" t="str">
        <f>IFERROR(IF($E3576="","",MATCH(E3576,'Ref table week No.'!$B:$B,-1)),"")</f>
        <v/>
      </c>
    </row>
    <row r="3577" spans="9:9" x14ac:dyDescent="0.35">
      <c r="I3577" s="18" t="str">
        <f>IFERROR(IF($E3577="","",MATCH(E3577,'Ref table week No.'!$B:$B,-1)),"")</f>
        <v/>
      </c>
    </row>
    <row r="3578" spans="9:9" x14ac:dyDescent="0.35">
      <c r="I3578" s="18" t="str">
        <f>IFERROR(IF($E3578="","",MATCH(E3578,'Ref table week No.'!$B:$B,-1)),"")</f>
        <v/>
      </c>
    </row>
    <row r="3579" spans="9:9" x14ac:dyDescent="0.35">
      <c r="I3579" s="18" t="str">
        <f>IFERROR(IF($E3579="","",MATCH(E3579,'Ref table week No.'!$B:$B,-1)),"")</f>
        <v/>
      </c>
    </row>
    <row r="3580" spans="9:9" x14ac:dyDescent="0.35">
      <c r="I3580" s="18" t="str">
        <f>IFERROR(IF($E3580="","",MATCH(E3580,'Ref table week No.'!$B:$B,-1)),"")</f>
        <v/>
      </c>
    </row>
    <row r="3581" spans="9:9" x14ac:dyDescent="0.35">
      <c r="I3581" s="18" t="str">
        <f>IFERROR(IF($E3581="","",MATCH(E3581,'Ref table week No.'!$B:$B,-1)),"")</f>
        <v/>
      </c>
    </row>
    <row r="3582" spans="9:9" x14ac:dyDescent="0.35">
      <c r="I3582" s="18" t="str">
        <f>IFERROR(IF($E3582="","",MATCH(E3582,'Ref table week No.'!$B:$B,-1)),"")</f>
        <v/>
      </c>
    </row>
    <row r="3583" spans="9:9" x14ac:dyDescent="0.35">
      <c r="I3583" s="18" t="str">
        <f>IFERROR(IF($E3583="","",MATCH(E3583,'Ref table week No.'!$B:$B,-1)),"")</f>
        <v/>
      </c>
    </row>
    <row r="3584" spans="9:9" x14ac:dyDescent="0.35">
      <c r="I3584" s="18" t="str">
        <f>IFERROR(IF($E3584="","",MATCH(E3584,'Ref table week No.'!$B:$B,-1)),"")</f>
        <v/>
      </c>
    </row>
    <row r="3585" spans="9:9" x14ac:dyDescent="0.35">
      <c r="I3585" s="18" t="str">
        <f>IFERROR(IF($E3585="","",MATCH(E3585,'Ref table week No.'!$B:$B,-1)),"")</f>
        <v/>
      </c>
    </row>
    <row r="3586" spans="9:9" x14ac:dyDescent="0.35">
      <c r="I3586" s="18" t="str">
        <f>IFERROR(IF($E3586="","",MATCH(E3586,'Ref table week No.'!$B:$B,-1)),"")</f>
        <v/>
      </c>
    </row>
    <row r="3587" spans="9:9" x14ac:dyDescent="0.35">
      <c r="I3587" s="18" t="str">
        <f>IFERROR(IF($E3587="","",MATCH(E3587,'Ref table week No.'!$B:$B,-1)),"")</f>
        <v/>
      </c>
    </row>
    <row r="3588" spans="9:9" x14ac:dyDescent="0.35">
      <c r="I3588" s="18" t="str">
        <f>IFERROR(IF($E3588="","",MATCH(E3588,'Ref table week No.'!$B:$B,-1)),"")</f>
        <v/>
      </c>
    </row>
    <row r="3589" spans="9:9" x14ac:dyDescent="0.35">
      <c r="I3589" s="18" t="str">
        <f>IFERROR(IF($E3589="","",MATCH(E3589,'Ref table week No.'!$B:$B,-1)),"")</f>
        <v/>
      </c>
    </row>
    <row r="3590" spans="9:9" x14ac:dyDescent="0.35">
      <c r="I3590" s="18" t="str">
        <f>IFERROR(IF($E3590="","",MATCH(E3590,'Ref table week No.'!$B:$B,-1)),"")</f>
        <v/>
      </c>
    </row>
    <row r="3591" spans="9:9" x14ac:dyDescent="0.35">
      <c r="I3591" s="18" t="str">
        <f>IFERROR(IF($E3591="","",MATCH(E3591,'Ref table week No.'!$B:$B,-1)),"")</f>
        <v/>
      </c>
    </row>
    <row r="3592" spans="9:9" x14ac:dyDescent="0.35">
      <c r="I3592" s="18" t="str">
        <f>IFERROR(IF($E3592="","",MATCH(E3592,'Ref table week No.'!$B:$B,-1)),"")</f>
        <v/>
      </c>
    </row>
    <row r="3593" spans="9:9" x14ac:dyDescent="0.35">
      <c r="I3593" s="18" t="str">
        <f>IFERROR(IF($E3593="","",MATCH(E3593,'Ref table week No.'!$B:$B,-1)),"")</f>
        <v/>
      </c>
    </row>
    <row r="3594" spans="9:9" x14ac:dyDescent="0.35">
      <c r="I3594" s="18" t="str">
        <f>IFERROR(IF($E3594="","",MATCH(E3594,'Ref table week No.'!$B:$B,-1)),"")</f>
        <v/>
      </c>
    </row>
    <row r="3595" spans="9:9" x14ac:dyDescent="0.35">
      <c r="I3595" s="18" t="str">
        <f>IFERROR(IF($E3595="","",MATCH(E3595,'Ref table week No.'!$B:$B,-1)),"")</f>
        <v/>
      </c>
    </row>
    <row r="3596" spans="9:9" x14ac:dyDescent="0.35">
      <c r="I3596" s="18" t="str">
        <f>IFERROR(IF($E3596="","",MATCH(E3596,'Ref table week No.'!$B:$B,-1)),"")</f>
        <v/>
      </c>
    </row>
    <row r="3597" spans="9:9" x14ac:dyDescent="0.35">
      <c r="I3597" s="18" t="str">
        <f>IFERROR(IF($E3597="","",MATCH(E3597,'Ref table week No.'!$B:$B,-1)),"")</f>
        <v/>
      </c>
    </row>
    <row r="3598" spans="9:9" x14ac:dyDescent="0.35">
      <c r="I3598" s="18" t="str">
        <f>IFERROR(IF($E3598="","",MATCH(E3598,'Ref table week No.'!$B:$B,-1)),"")</f>
        <v/>
      </c>
    </row>
    <row r="3599" spans="9:9" x14ac:dyDescent="0.35">
      <c r="I3599" s="18" t="str">
        <f>IFERROR(IF($E3599="","",MATCH(E3599,'Ref table week No.'!$B:$B,-1)),"")</f>
        <v/>
      </c>
    </row>
    <row r="3600" spans="9:9" x14ac:dyDescent="0.35">
      <c r="I3600" s="18" t="str">
        <f>IFERROR(IF($E3600="","",MATCH(E3600,'Ref table week No.'!$B:$B,-1)),"")</f>
        <v/>
      </c>
    </row>
    <row r="3601" spans="9:9" x14ac:dyDescent="0.35">
      <c r="I3601" s="18" t="str">
        <f>IFERROR(IF($E3601="","",MATCH(E3601,'Ref table week No.'!$B:$B,-1)),"")</f>
        <v/>
      </c>
    </row>
    <row r="3602" spans="9:9" x14ac:dyDescent="0.35">
      <c r="I3602" s="18" t="str">
        <f>IFERROR(IF($E3602="","",MATCH(E3602,'Ref table week No.'!$B:$B,-1)),"")</f>
        <v/>
      </c>
    </row>
    <row r="3603" spans="9:9" x14ac:dyDescent="0.35">
      <c r="I3603" s="18" t="str">
        <f>IFERROR(IF($E3603="","",MATCH(E3603,'Ref table week No.'!$B:$B,-1)),"")</f>
        <v/>
      </c>
    </row>
    <row r="3604" spans="9:9" x14ac:dyDescent="0.35">
      <c r="I3604" s="18" t="str">
        <f>IFERROR(IF($E3604="","",MATCH(E3604,'Ref table week No.'!$B:$B,-1)),"")</f>
        <v/>
      </c>
    </row>
    <row r="3605" spans="9:9" x14ac:dyDescent="0.35">
      <c r="I3605" s="18" t="str">
        <f>IFERROR(IF($E3605="","",MATCH(E3605,'Ref table week No.'!$B:$B,-1)),"")</f>
        <v/>
      </c>
    </row>
    <row r="3606" spans="9:9" x14ac:dyDescent="0.35">
      <c r="I3606" s="18" t="str">
        <f>IFERROR(IF($E3606="","",MATCH(E3606,'Ref table week No.'!$B:$B,-1)),"")</f>
        <v/>
      </c>
    </row>
    <row r="3607" spans="9:9" x14ac:dyDescent="0.35">
      <c r="I3607" s="18" t="str">
        <f>IFERROR(IF($E3607="","",MATCH(E3607,'Ref table week No.'!$B:$B,-1)),"")</f>
        <v/>
      </c>
    </row>
    <row r="3608" spans="9:9" x14ac:dyDescent="0.35">
      <c r="I3608" s="18" t="str">
        <f>IFERROR(IF($E3608="","",MATCH(E3608,'Ref table week No.'!$B:$B,-1)),"")</f>
        <v/>
      </c>
    </row>
    <row r="3609" spans="9:9" x14ac:dyDescent="0.35">
      <c r="I3609" s="18" t="str">
        <f>IFERROR(IF($E3609="","",MATCH(E3609,'Ref table week No.'!$B:$B,-1)),"")</f>
        <v/>
      </c>
    </row>
    <row r="3610" spans="9:9" x14ac:dyDescent="0.35">
      <c r="I3610" s="18" t="str">
        <f>IFERROR(IF($E3610="","",MATCH(E3610,'Ref table week No.'!$B:$B,-1)),"")</f>
        <v/>
      </c>
    </row>
    <row r="3611" spans="9:9" x14ac:dyDescent="0.35">
      <c r="I3611" s="18" t="str">
        <f>IFERROR(IF($E3611="","",MATCH(E3611,'Ref table week No.'!$B:$B,-1)),"")</f>
        <v/>
      </c>
    </row>
    <row r="3612" spans="9:9" x14ac:dyDescent="0.35">
      <c r="I3612" s="18" t="str">
        <f>IFERROR(IF($E3612="","",MATCH(E3612,'Ref table week No.'!$B:$B,-1)),"")</f>
        <v/>
      </c>
    </row>
    <row r="3613" spans="9:9" x14ac:dyDescent="0.35">
      <c r="I3613" s="18" t="str">
        <f>IFERROR(IF($E3613="","",MATCH(E3613,'Ref table week No.'!$B:$B,-1)),"")</f>
        <v/>
      </c>
    </row>
    <row r="3614" spans="9:9" x14ac:dyDescent="0.35">
      <c r="I3614" s="18" t="str">
        <f>IFERROR(IF($E3614="","",MATCH(E3614,'Ref table week No.'!$B:$B,-1)),"")</f>
        <v/>
      </c>
    </row>
    <row r="3615" spans="9:9" x14ac:dyDescent="0.35">
      <c r="I3615" s="18" t="str">
        <f>IFERROR(IF($E3615="","",MATCH(E3615,'Ref table week No.'!$B:$B,-1)),"")</f>
        <v/>
      </c>
    </row>
    <row r="3616" spans="9:9" x14ac:dyDescent="0.35">
      <c r="I3616" s="18" t="str">
        <f>IFERROR(IF($E3616="","",MATCH(E3616,'Ref table week No.'!$B:$B,-1)),"")</f>
        <v/>
      </c>
    </row>
    <row r="3617" spans="9:9" x14ac:dyDescent="0.35">
      <c r="I3617" s="18" t="str">
        <f>IFERROR(IF($E3617="","",MATCH(E3617,'Ref table week No.'!$B:$B,-1)),"")</f>
        <v/>
      </c>
    </row>
    <row r="3618" spans="9:9" x14ac:dyDescent="0.35">
      <c r="I3618" s="18" t="str">
        <f>IFERROR(IF($E3618="","",MATCH(E3618,'Ref table week No.'!$B:$B,-1)),"")</f>
        <v/>
      </c>
    </row>
    <row r="3619" spans="9:9" x14ac:dyDescent="0.35">
      <c r="I3619" s="18" t="str">
        <f>IFERROR(IF($E3619="","",MATCH(E3619,'Ref table week No.'!$B:$B,-1)),"")</f>
        <v/>
      </c>
    </row>
    <row r="3620" spans="9:9" x14ac:dyDescent="0.35">
      <c r="I3620" s="18" t="str">
        <f>IFERROR(IF($E3620="","",MATCH(E3620,'Ref table week No.'!$B:$B,-1)),"")</f>
        <v/>
      </c>
    </row>
    <row r="3621" spans="9:9" x14ac:dyDescent="0.35">
      <c r="I3621" s="18" t="str">
        <f>IFERROR(IF($E3621="","",MATCH(E3621,'Ref table week No.'!$B:$B,-1)),"")</f>
        <v/>
      </c>
    </row>
    <row r="3622" spans="9:9" x14ac:dyDescent="0.35">
      <c r="I3622" s="18" t="str">
        <f>IFERROR(IF($E3622="","",MATCH(E3622,'Ref table week No.'!$B:$B,-1)),"")</f>
        <v/>
      </c>
    </row>
    <row r="3623" spans="9:9" x14ac:dyDescent="0.35">
      <c r="I3623" s="18" t="str">
        <f>IFERROR(IF($E3623="","",MATCH(E3623,'Ref table week No.'!$B:$B,-1)),"")</f>
        <v/>
      </c>
    </row>
    <row r="3624" spans="9:9" x14ac:dyDescent="0.35">
      <c r="I3624" s="18" t="str">
        <f>IFERROR(IF($E3624="","",MATCH(E3624,'Ref table week No.'!$B:$B,-1)),"")</f>
        <v/>
      </c>
    </row>
    <row r="3625" spans="9:9" x14ac:dyDescent="0.35">
      <c r="I3625" s="18" t="str">
        <f>IFERROR(IF($E3625="","",MATCH(E3625,'Ref table week No.'!$B:$B,-1)),"")</f>
        <v/>
      </c>
    </row>
    <row r="3626" spans="9:9" x14ac:dyDescent="0.35">
      <c r="I3626" s="18" t="str">
        <f>IFERROR(IF($E3626="","",MATCH(E3626,'Ref table week No.'!$B:$B,-1)),"")</f>
        <v/>
      </c>
    </row>
    <row r="3627" spans="9:9" x14ac:dyDescent="0.35">
      <c r="I3627" s="18" t="str">
        <f>IFERROR(IF($E3627="","",MATCH(E3627,'Ref table week No.'!$B:$B,-1)),"")</f>
        <v/>
      </c>
    </row>
    <row r="3628" spans="9:9" x14ac:dyDescent="0.35">
      <c r="I3628" s="18" t="str">
        <f>IFERROR(IF($E3628="","",MATCH(E3628,'Ref table week No.'!$B:$B,-1)),"")</f>
        <v/>
      </c>
    </row>
    <row r="3629" spans="9:9" x14ac:dyDescent="0.35">
      <c r="I3629" s="18" t="str">
        <f>IFERROR(IF($E3629="","",MATCH(E3629,'Ref table week No.'!$B:$B,-1)),"")</f>
        <v/>
      </c>
    </row>
    <row r="3630" spans="9:9" x14ac:dyDescent="0.35">
      <c r="I3630" s="18" t="str">
        <f>IFERROR(IF($E3630="","",MATCH(E3630,'Ref table week No.'!$B:$B,-1)),"")</f>
        <v/>
      </c>
    </row>
    <row r="3631" spans="9:9" x14ac:dyDescent="0.35">
      <c r="I3631" s="18" t="str">
        <f>IFERROR(IF($E3631="","",MATCH(E3631,'Ref table week No.'!$B:$B,-1)),"")</f>
        <v/>
      </c>
    </row>
    <row r="3632" spans="9:9" x14ac:dyDescent="0.35">
      <c r="I3632" s="18" t="str">
        <f>IFERROR(IF($E3632="","",MATCH(E3632,'Ref table week No.'!$B:$B,-1)),"")</f>
        <v/>
      </c>
    </row>
    <row r="3633" spans="9:9" x14ac:dyDescent="0.35">
      <c r="I3633" s="18" t="str">
        <f>IFERROR(IF($E3633="","",MATCH(E3633,'Ref table week No.'!$B:$B,-1)),"")</f>
        <v/>
      </c>
    </row>
    <row r="3634" spans="9:9" x14ac:dyDescent="0.35">
      <c r="I3634" s="18" t="str">
        <f>IFERROR(IF($E3634="","",MATCH(E3634,'Ref table week No.'!$B:$B,-1)),"")</f>
        <v/>
      </c>
    </row>
    <row r="3635" spans="9:9" x14ac:dyDescent="0.35">
      <c r="I3635" s="18" t="str">
        <f>IFERROR(IF($E3635="","",MATCH(E3635,'Ref table week No.'!$B:$B,-1)),"")</f>
        <v/>
      </c>
    </row>
    <row r="3636" spans="9:9" x14ac:dyDescent="0.35">
      <c r="I3636" s="18" t="str">
        <f>IFERROR(IF($E3636="","",MATCH(E3636,'Ref table week No.'!$B:$B,-1)),"")</f>
        <v/>
      </c>
    </row>
    <row r="3637" spans="9:9" x14ac:dyDescent="0.35">
      <c r="I3637" s="18" t="str">
        <f>IFERROR(IF($E3637="","",MATCH(E3637,'Ref table week No.'!$B:$B,-1)),"")</f>
        <v/>
      </c>
    </row>
    <row r="3638" spans="9:9" x14ac:dyDescent="0.35">
      <c r="I3638" s="18" t="str">
        <f>IFERROR(IF($E3638="","",MATCH(E3638,'Ref table week No.'!$B:$B,-1)),"")</f>
        <v/>
      </c>
    </row>
    <row r="3639" spans="9:9" x14ac:dyDescent="0.35">
      <c r="I3639" s="18" t="str">
        <f>IFERROR(IF($E3639="","",MATCH(E3639,'Ref table week No.'!$B:$B,-1)),"")</f>
        <v/>
      </c>
    </row>
    <row r="3640" spans="9:9" x14ac:dyDescent="0.35">
      <c r="I3640" s="18" t="str">
        <f>IFERROR(IF($E3640="","",MATCH(E3640,'Ref table week No.'!$B:$B,-1)),"")</f>
        <v/>
      </c>
    </row>
    <row r="3641" spans="9:9" x14ac:dyDescent="0.35">
      <c r="I3641" s="18" t="str">
        <f>IFERROR(IF($E3641="","",MATCH(E3641,'Ref table week No.'!$B:$B,-1)),"")</f>
        <v/>
      </c>
    </row>
    <row r="3642" spans="9:9" x14ac:dyDescent="0.35">
      <c r="I3642" s="18" t="str">
        <f>IFERROR(IF($E3642="","",MATCH(E3642,'Ref table week No.'!$B:$B,-1)),"")</f>
        <v/>
      </c>
    </row>
    <row r="3643" spans="9:9" x14ac:dyDescent="0.35">
      <c r="I3643" s="18" t="str">
        <f>IFERROR(IF($E3643="","",MATCH(E3643,'Ref table week No.'!$B:$B,-1)),"")</f>
        <v/>
      </c>
    </row>
    <row r="3644" spans="9:9" x14ac:dyDescent="0.35">
      <c r="I3644" s="18" t="str">
        <f>IFERROR(IF($E3644="","",MATCH(E3644,'Ref table week No.'!$B:$B,-1)),"")</f>
        <v/>
      </c>
    </row>
    <row r="3645" spans="9:9" x14ac:dyDescent="0.35">
      <c r="I3645" s="18" t="str">
        <f>IFERROR(IF($E3645="","",MATCH(E3645,'Ref table week No.'!$B:$B,-1)),"")</f>
        <v/>
      </c>
    </row>
    <row r="3646" spans="9:9" x14ac:dyDescent="0.35">
      <c r="I3646" s="18" t="str">
        <f>IFERROR(IF($E3646="","",MATCH(E3646,'Ref table week No.'!$B:$B,-1)),"")</f>
        <v/>
      </c>
    </row>
    <row r="3647" spans="9:9" x14ac:dyDescent="0.35">
      <c r="I3647" s="18" t="str">
        <f>IFERROR(IF($E3647="","",MATCH(E3647,'Ref table week No.'!$B:$B,-1)),"")</f>
        <v/>
      </c>
    </row>
    <row r="3648" spans="9:9" x14ac:dyDescent="0.35">
      <c r="I3648" s="18" t="str">
        <f>IFERROR(IF($E3648="","",MATCH(E3648,'Ref table week No.'!$B:$B,-1)),"")</f>
        <v/>
      </c>
    </row>
    <row r="3649" spans="9:9" x14ac:dyDescent="0.35">
      <c r="I3649" s="18" t="str">
        <f>IFERROR(IF($E3649="","",MATCH(E3649,'Ref table week No.'!$B:$B,-1)),"")</f>
        <v/>
      </c>
    </row>
    <row r="3650" spans="9:9" x14ac:dyDescent="0.35">
      <c r="I3650" s="18" t="str">
        <f>IFERROR(IF($E3650="","",MATCH(E3650,'Ref table week No.'!$B:$B,-1)),"")</f>
        <v/>
      </c>
    </row>
    <row r="3651" spans="9:9" x14ac:dyDescent="0.35">
      <c r="I3651" s="18" t="str">
        <f>IFERROR(IF($E3651="","",MATCH(E3651,'Ref table week No.'!$B:$B,-1)),"")</f>
        <v/>
      </c>
    </row>
    <row r="3652" spans="9:9" x14ac:dyDescent="0.35">
      <c r="I3652" s="18" t="str">
        <f>IFERROR(IF($E3652="","",MATCH(E3652,'Ref table week No.'!$B:$B,-1)),"")</f>
        <v/>
      </c>
    </row>
    <row r="3653" spans="9:9" x14ac:dyDescent="0.35">
      <c r="I3653" s="18" t="str">
        <f>IFERROR(IF($E3653="","",MATCH(E3653,'Ref table week No.'!$B:$B,-1)),"")</f>
        <v/>
      </c>
    </row>
    <row r="3654" spans="9:9" x14ac:dyDescent="0.35">
      <c r="I3654" s="18" t="str">
        <f>IFERROR(IF($E3654="","",MATCH(E3654,'Ref table week No.'!$B:$B,-1)),"")</f>
        <v/>
      </c>
    </row>
    <row r="3655" spans="9:9" x14ac:dyDescent="0.35">
      <c r="I3655" s="18" t="str">
        <f>IFERROR(IF($E3655="","",MATCH(E3655,'Ref table week No.'!$B:$B,-1)),"")</f>
        <v/>
      </c>
    </row>
    <row r="3656" spans="9:9" x14ac:dyDescent="0.35">
      <c r="I3656" s="18" t="str">
        <f>IFERROR(IF($E3656="","",MATCH(E3656,'Ref table week No.'!$B:$B,-1)),"")</f>
        <v/>
      </c>
    </row>
    <row r="3657" spans="9:9" x14ac:dyDescent="0.35">
      <c r="I3657" s="18" t="str">
        <f>IFERROR(IF($E3657="","",MATCH(E3657,'Ref table week No.'!$B:$B,-1)),"")</f>
        <v/>
      </c>
    </row>
    <row r="3658" spans="9:9" x14ac:dyDescent="0.35">
      <c r="I3658" s="18" t="str">
        <f>IFERROR(IF($E3658="","",MATCH(E3658,'Ref table week No.'!$B:$B,-1)),"")</f>
        <v/>
      </c>
    </row>
    <row r="3659" spans="9:9" x14ac:dyDescent="0.35">
      <c r="I3659" s="18" t="str">
        <f>IFERROR(IF($E3659="","",MATCH(E3659,'Ref table week No.'!$B:$B,-1)),"")</f>
        <v/>
      </c>
    </row>
    <row r="3660" spans="9:9" x14ac:dyDescent="0.35">
      <c r="I3660" s="18" t="str">
        <f>IFERROR(IF($E3660="","",MATCH(E3660,'Ref table week No.'!$B:$B,-1)),"")</f>
        <v/>
      </c>
    </row>
    <row r="3661" spans="9:9" x14ac:dyDescent="0.35">
      <c r="I3661" s="18" t="str">
        <f>IFERROR(IF($E3661="","",MATCH(E3661,'Ref table week No.'!$B:$B,-1)),"")</f>
        <v/>
      </c>
    </row>
    <row r="3662" spans="9:9" x14ac:dyDescent="0.35">
      <c r="I3662" s="18" t="str">
        <f>IFERROR(IF($E3662="","",MATCH(E3662,'Ref table week No.'!$B:$B,-1)),"")</f>
        <v/>
      </c>
    </row>
    <row r="3663" spans="9:9" x14ac:dyDescent="0.35">
      <c r="I3663" s="18" t="str">
        <f>IFERROR(IF($E3663="","",MATCH(E3663,'Ref table week No.'!$B:$B,-1)),"")</f>
        <v/>
      </c>
    </row>
    <row r="3664" spans="9:9" x14ac:dyDescent="0.35">
      <c r="I3664" s="18" t="str">
        <f>IFERROR(IF($E3664="","",MATCH(E3664,'Ref table week No.'!$B:$B,-1)),"")</f>
        <v/>
      </c>
    </row>
    <row r="3665" spans="9:9" x14ac:dyDescent="0.35">
      <c r="I3665" s="18" t="str">
        <f>IFERROR(IF($E3665="","",MATCH(E3665,'Ref table week No.'!$B:$B,-1)),"")</f>
        <v/>
      </c>
    </row>
    <row r="3666" spans="9:9" x14ac:dyDescent="0.35">
      <c r="I3666" s="18" t="str">
        <f>IFERROR(IF($E3666="","",MATCH(E3666,'Ref table week No.'!$B:$B,-1)),"")</f>
        <v/>
      </c>
    </row>
    <row r="3667" spans="9:9" x14ac:dyDescent="0.35">
      <c r="I3667" s="18" t="str">
        <f>IFERROR(IF($E3667="","",MATCH(E3667,'Ref table week No.'!$B:$B,-1)),"")</f>
        <v/>
      </c>
    </row>
    <row r="3668" spans="9:9" x14ac:dyDescent="0.35">
      <c r="I3668" s="18" t="str">
        <f>IFERROR(IF($E3668="","",MATCH(E3668,'Ref table week No.'!$B:$B,-1)),"")</f>
        <v/>
      </c>
    </row>
    <row r="3669" spans="9:9" x14ac:dyDescent="0.35">
      <c r="I3669" s="18" t="str">
        <f>IFERROR(IF($E3669="","",MATCH(E3669,'Ref table week No.'!$B:$B,-1)),"")</f>
        <v/>
      </c>
    </row>
    <row r="3670" spans="9:9" x14ac:dyDescent="0.35">
      <c r="I3670" s="18" t="str">
        <f>IFERROR(IF($E3670="","",MATCH(E3670,'Ref table week No.'!$B:$B,-1)),"")</f>
        <v/>
      </c>
    </row>
    <row r="3671" spans="9:9" x14ac:dyDescent="0.35">
      <c r="I3671" s="18" t="str">
        <f>IFERROR(IF($E3671="","",MATCH(E3671,'Ref table week No.'!$B:$B,-1)),"")</f>
        <v/>
      </c>
    </row>
    <row r="3672" spans="9:9" x14ac:dyDescent="0.35">
      <c r="I3672" s="18" t="str">
        <f>IFERROR(IF($E3672="","",MATCH(E3672,'Ref table week No.'!$B:$B,-1)),"")</f>
        <v/>
      </c>
    </row>
    <row r="3673" spans="9:9" x14ac:dyDescent="0.35">
      <c r="I3673" s="18" t="str">
        <f>IFERROR(IF($E3673="","",MATCH(E3673,'Ref table week No.'!$B:$B,-1)),"")</f>
        <v/>
      </c>
    </row>
    <row r="3674" spans="9:9" x14ac:dyDescent="0.35">
      <c r="I3674" s="18" t="str">
        <f>IFERROR(IF($E3674="","",MATCH(E3674,'Ref table week No.'!$B:$B,-1)),"")</f>
        <v/>
      </c>
    </row>
    <row r="3675" spans="9:9" x14ac:dyDescent="0.35">
      <c r="I3675" s="18" t="str">
        <f>IFERROR(IF($E3675="","",MATCH(E3675,'Ref table week No.'!$B:$B,-1)),"")</f>
        <v/>
      </c>
    </row>
    <row r="3676" spans="9:9" x14ac:dyDescent="0.35">
      <c r="I3676" s="18" t="str">
        <f>IFERROR(IF($E3676="","",MATCH(E3676,'Ref table week No.'!$B:$B,-1)),"")</f>
        <v/>
      </c>
    </row>
    <row r="3677" spans="9:9" x14ac:dyDescent="0.35">
      <c r="I3677" s="18" t="str">
        <f>IFERROR(IF($E3677="","",MATCH(E3677,'Ref table week No.'!$B:$B,-1)),"")</f>
        <v/>
      </c>
    </row>
    <row r="3678" spans="9:9" x14ac:dyDescent="0.35">
      <c r="I3678" s="18" t="str">
        <f>IFERROR(IF($E3678="","",MATCH(E3678,'Ref table week No.'!$B:$B,-1)),"")</f>
        <v/>
      </c>
    </row>
    <row r="3679" spans="9:9" x14ac:dyDescent="0.35">
      <c r="I3679" s="18" t="str">
        <f>IFERROR(IF($E3679="","",MATCH(E3679,'Ref table week No.'!$B:$B,-1)),"")</f>
        <v/>
      </c>
    </row>
    <row r="3680" spans="9:9" x14ac:dyDescent="0.35">
      <c r="I3680" s="18" t="str">
        <f>IFERROR(IF($E3680="","",MATCH(E3680,'Ref table week No.'!$B:$B,-1)),"")</f>
        <v/>
      </c>
    </row>
    <row r="3681" spans="9:9" x14ac:dyDescent="0.35">
      <c r="I3681" s="18" t="str">
        <f>IFERROR(IF($E3681="","",MATCH(E3681,'Ref table week No.'!$B:$B,-1)),"")</f>
        <v/>
      </c>
    </row>
    <row r="3682" spans="9:9" x14ac:dyDescent="0.35">
      <c r="I3682" s="18" t="str">
        <f>IFERROR(IF($E3682="","",MATCH(E3682,'Ref table week No.'!$B:$B,-1)),"")</f>
        <v/>
      </c>
    </row>
    <row r="3683" spans="9:9" x14ac:dyDescent="0.35">
      <c r="I3683" s="18" t="str">
        <f>IFERROR(IF($E3683="","",MATCH(E3683,'Ref table week No.'!$B:$B,-1)),"")</f>
        <v/>
      </c>
    </row>
    <row r="3684" spans="9:9" x14ac:dyDescent="0.35">
      <c r="I3684" s="18" t="str">
        <f>IFERROR(IF($E3684="","",MATCH(E3684,'Ref table week No.'!$B:$B,-1)),"")</f>
        <v/>
      </c>
    </row>
    <row r="3685" spans="9:9" x14ac:dyDescent="0.35">
      <c r="I3685" s="18" t="str">
        <f>IFERROR(IF($E3685="","",MATCH(E3685,'Ref table week No.'!$B:$B,-1)),"")</f>
        <v/>
      </c>
    </row>
    <row r="3686" spans="9:9" x14ac:dyDescent="0.35">
      <c r="I3686" s="18" t="str">
        <f>IFERROR(IF($E3686="","",MATCH(E3686,'Ref table week No.'!$B:$B,-1)),"")</f>
        <v/>
      </c>
    </row>
    <row r="3687" spans="9:9" x14ac:dyDescent="0.35">
      <c r="I3687" s="18" t="str">
        <f>IFERROR(IF($E3687="","",MATCH(E3687,'Ref table week No.'!$B:$B,-1)),"")</f>
        <v/>
      </c>
    </row>
    <row r="3688" spans="9:9" x14ac:dyDescent="0.35">
      <c r="I3688" s="18" t="str">
        <f>IFERROR(IF($E3688="","",MATCH(E3688,'Ref table week No.'!$B:$B,-1)),"")</f>
        <v/>
      </c>
    </row>
    <row r="3689" spans="9:9" x14ac:dyDescent="0.35">
      <c r="I3689" s="18" t="str">
        <f>IFERROR(IF($E3689="","",MATCH(E3689,'Ref table week No.'!$B:$B,-1)),"")</f>
        <v/>
      </c>
    </row>
    <row r="3690" spans="9:9" x14ac:dyDescent="0.35">
      <c r="I3690" s="18" t="str">
        <f>IFERROR(IF($E3690="","",MATCH(E3690,'Ref table week No.'!$B:$B,-1)),"")</f>
        <v/>
      </c>
    </row>
    <row r="3691" spans="9:9" x14ac:dyDescent="0.35">
      <c r="I3691" s="18" t="str">
        <f>IFERROR(IF($E3691="","",MATCH(E3691,'Ref table week No.'!$B:$B,-1)),"")</f>
        <v/>
      </c>
    </row>
    <row r="3692" spans="9:9" x14ac:dyDescent="0.35">
      <c r="I3692" s="18" t="str">
        <f>IFERROR(IF($E3692="","",MATCH(E3692,'Ref table week No.'!$B:$B,-1)),"")</f>
        <v/>
      </c>
    </row>
    <row r="3693" spans="9:9" x14ac:dyDescent="0.35">
      <c r="I3693" s="18" t="str">
        <f>IFERROR(IF($E3693="","",MATCH(E3693,'Ref table week No.'!$B:$B,-1)),"")</f>
        <v/>
      </c>
    </row>
    <row r="3694" spans="9:9" x14ac:dyDescent="0.35">
      <c r="I3694" s="18" t="str">
        <f>IFERROR(IF($E3694="","",MATCH(E3694,'Ref table week No.'!$B:$B,-1)),"")</f>
        <v/>
      </c>
    </row>
    <row r="3695" spans="9:9" x14ac:dyDescent="0.35">
      <c r="I3695" s="18" t="str">
        <f>IFERROR(IF($E3695="","",MATCH(E3695,'Ref table week No.'!$B:$B,-1)),"")</f>
        <v/>
      </c>
    </row>
    <row r="3696" spans="9:9" x14ac:dyDescent="0.35">
      <c r="I3696" s="18" t="str">
        <f>IFERROR(IF($E3696="","",MATCH(E3696,'Ref table week No.'!$B:$B,-1)),"")</f>
        <v/>
      </c>
    </row>
    <row r="3697" spans="9:9" x14ac:dyDescent="0.35">
      <c r="I3697" s="18" t="str">
        <f>IFERROR(IF($E3697="","",MATCH(E3697,'Ref table week No.'!$B:$B,-1)),"")</f>
        <v/>
      </c>
    </row>
    <row r="3698" spans="9:9" x14ac:dyDescent="0.35">
      <c r="I3698" s="18" t="str">
        <f>IFERROR(IF($E3698="","",MATCH(E3698,'Ref table week No.'!$B:$B,-1)),"")</f>
        <v/>
      </c>
    </row>
    <row r="3699" spans="9:9" x14ac:dyDescent="0.35">
      <c r="I3699" s="18" t="str">
        <f>IFERROR(IF($E3699="","",MATCH(E3699,'Ref table week No.'!$B:$B,-1)),"")</f>
        <v/>
      </c>
    </row>
    <row r="3700" spans="9:9" x14ac:dyDescent="0.35">
      <c r="I3700" s="18" t="str">
        <f>IFERROR(IF($E3700="","",MATCH(E3700,'Ref table week No.'!$B:$B,-1)),"")</f>
        <v/>
      </c>
    </row>
    <row r="3701" spans="9:9" x14ac:dyDescent="0.35">
      <c r="I3701" s="18" t="str">
        <f>IFERROR(IF($E3701="","",MATCH(E3701,'Ref table week No.'!$B:$B,-1)),"")</f>
        <v/>
      </c>
    </row>
    <row r="3702" spans="9:9" x14ac:dyDescent="0.35">
      <c r="I3702" s="18" t="str">
        <f>IFERROR(IF($E3702="","",MATCH(E3702,'Ref table week No.'!$B:$B,-1)),"")</f>
        <v/>
      </c>
    </row>
    <row r="3703" spans="9:9" x14ac:dyDescent="0.35">
      <c r="I3703" s="18" t="str">
        <f>IFERROR(IF($E3703="","",MATCH(E3703,'Ref table week No.'!$B:$B,-1)),"")</f>
        <v/>
      </c>
    </row>
    <row r="3704" spans="9:9" x14ac:dyDescent="0.35">
      <c r="I3704" s="18" t="str">
        <f>IFERROR(IF($E3704="","",MATCH(E3704,'Ref table week No.'!$B:$B,-1)),"")</f>
        <v/>
      </c>
    </row>
    <row r="3705" spans="9:9" x14ac:dyDescent="0.35">
      <c r="I3705" s="18" t="str">
        <f>IFERROR(IF($E3705="","",MATCH(E3705,'Ref table week No.'!$B:$B,-1)),"")</f>
        <v/>
      </c>
    </row>
    <row r="3706" spans="9:9" x14ac:dyDescent="0.35">
      <c r="I3706" s="18" t="str">
        <f>IFERROR(IF($E3706="","",MATCH(E3706,'Ref table week No.'!$B:$B,-1)),"")</f>
        <v/>
      </c>
    </row>
    <row r="3707" spans="9:9" x14ac:dyDescent="0.35">
      <c r="I3707" s="18" t="str">
        <f>IFERROR(IF($E3707="","",MATCH(E3707,'Ref table week No.'!$B:$B,-1)),"")</f>
        <v/>
      </c>
    </row>
    <row r="3708" spans="9:9" x14ac:dyDescent="0.35">
      <c r="I3708" s="18" t="str">
        <f>IFERROR(IF($E3708="","",MATCH(E3708,'Ref table week No.'!$B:$B,-1)),"")</f>
        <v/>
      </c>
    </row>
    <row r="3709" spans="9:9" x14ac:dyDescent="0.35">
      <c r="I3709" s="18" t="str">
        <f>IFERROR(IF($E3709="","",MATCH(E3709,'Ref table week No.'!$B:$B,-1)),"")</f>
        <v/>
      </c>
    </row>
    <row r="3710" spans="9:9" x14ac:dyDescent="0.35">
      <c r="I3710" s="18" t="str">
        <f>IFERROR(IF($E3710="","",MATCH(E3710,'Ref table week No.'!$B:$B,-1)),"")</f>
        <v/>
      </c>
    </row>
    <row r="3711" spans="9:9" x14ac:dyDescent="0.35">
      <c r="I3711" s="18" t="str">
        <f>IFERROR(IF($E3711="","",MATCH(E3711,'Ref table week No.'!$B:$B,-1)),"")</f>
        <v/>
      </c>
    </row>
    <row r="3712" spans="9:9" x14ac:dyDescent="0.35">
      <c r="I3712" s="18" t="str">
        <f>IFERROR(IF($E3712="","",MATCH(E3712,'Ref table week No.'!$B:$B,-1)),"")</f>
        <v/>
      </c>
    </row>
    <row r="3713" spans="9:9" x14ac:dyDescent="0.35">
      <c r="I3713" s="18" t="str">
        <f>IFERROR(IF($E3713="","",MATCH(E3713,'Ref table week No.'!$B:$B,-1)),"")</f>
        <v/>
      </c>
    </row>
    <row r="3714" spans="9:9" x14ac:dyDescent="0.35">
      <c r="I3714" s="18" t="str">
        <f>IFERROR(IF($E3714="","",MATCH(E3714,'Ref table week No.'!$B:$B,-1)),"")</f>
        <v/>
      </c>
    </row>
    <row r="3715" spans="9:9" x14ac:dyDescent="0.35">
      <c r="I3715" s="18" t="str">
        <f>IFERROR(IF($E3715="","",MATCH(E3715,'Ref table week No.'!$B:$B,-1)),"")</f>
        <v/>
      </c>
    </row>
    <row r="3716" spans="9:9" x14ac:dyDescent="0.35">
      <c r="I3716" s="18" t="str">
        <f>IFERROR(IF($E3716="","",MATCH(E3716,'Ref table week No.'!$B:$B,-1)),"")</f>
        <v/>
      </c>
    </row>
    <row r="3717" spans="9:9" x14ac:dyDescent="0.35">
      <c r="I3717" s="18" t="str">
        <f>IFERROR(IF($E3717="","",MATCH(E3717,'Ref table week No.'!$B:$B,-1)),"")</f>
        <v/>
      </c>
    </row>
    <row r="3718" spans="9:9" x14ac:dyDescent="0.35">
      <c r="I3718" s="18" t="str">
        <f>IFERROR(IF($E3718="","",MATCH(E3718,'Ref table week No.'!$B:$B,-1)),"")</f>
        <v/>
      </c>
    </row>
    <row r="3719" spans="9:9" x14ac:dyDescent="0.35">
      <c r="I3719" s="18" t="str">
        <f>IFERROR(IF($E3719="","",MATCH(E3719,'Ref table week No.'!$B:$B,-1)),"")</f>
        <v/>
      </c>
    </row>
    <row r="3720" spans="9:9" x14ac:dyDescent="0.35">
      <c r="I3720" s="18" t="str">
        <f>IFERROR(IF($E3720="","",MATCH(E3720,'Ref table week No.'!$B:$B,-1)),"")</f>
        <v/>
      </c>
    </row>
    <row r="3721" spans="9:9" x14ac:dyDescent="0.35">
      <c r="I3721" s="18" t="str">
        <f>IFERROR(IF($E3721="","",MATCH(E3721,'Ref table week No.'!$B:$B,-1)),"")</f>
        <v/>
      </c>
    </row>
    <row r="3722" spans="9:9" x14ac:dyDescent="0.35">
      <c r="I3722" s="18" t="str">
        <f>IFERROR(IF($E3722="","",MATCH(E3722,'Ref table week No.'!$B:$B,-1)),"")</f>
        <v/>
      </c>
    </row>
    <row r="3723" spans="9:9" x14ac:dyDescent="0.35">
      <c r="I3723" s="18" t="str">
        <f>IFERROR(IF($E3723="","",MATCH(E3723,'Ref table week No.'!$B:$B,-1)),"")</f>
        <v/>
      </c>
    </row>
    <row r="3724" spans="9:9" x14ac:dyDescent="0.35">
      <c r="I3724" s="18" t="str">
        <f>IFERROR(IF($E3724="","",MATCH(E3724,'Ref table week No.'!$B:$B,-1)),"")</f>
        <v/>
      </c>
    </row>
    <row r="3725" spans="9:9" x14ac:dyDescent="0.35">
      <c r="I3725" s="18" t="str">
        <f>IFERROR(IF($E3725="","",MATCH(E3725,'Ref table week No.'!$B:$B,-1)),"")</f>
        <v/>
      </c>
    </row>
    <row r="3726" spans="9:9" x14ac:dyDescent="0.35">
      <c r="I3726" s="18" t="str">
        <f>IFERROR(IF($E3726="","",MATCH(E3726,'Ref table week No.'!$B:$B,-1)),"")</f>
        <v/>
      </c>
    </row>
    <row r="3727" spans="9:9" x14ac:dyDescent="0.35">
      <c r="I3727" s="18" t="str">
        <f>IFERROR(IF($E3727="","",MATCH(E3727,'Ref table week No.'!$B:$B,-1)),"")</f>
        <v/>
      </c>
    </row>
    <row r="3728" spans="9:9" x14ac:dyDescent="0.35">
      <c r="I3728" s="18" t="str">
        <f>IFERROR(IF($E3728="","",MATCH(E3728,'Ref table week No.'!$B:$B,-1)),"")</f>
        <v/>
      </c>
    </row>
    <row r="3729" spans="9:9" x14ac:dyDescent="0.35">
      <c r="I3729" s="18" t="str">
        <f>IFERROR(IF($E3729="","",MATCH(E3729,'Ref table week No.'!$B:$B,-1)),"")</f>
        <v/>
      </c>
    </row>
    <row r="3730" spans="9:9" x14ac:dyDescent="0.35">
      <c r="I3730" s="18" t="str">
        <f>IFERROR(IF($E3730="","",MATCH(E3730,'Ref table week No.'!$B:$B,-1)),"")</f>
        <v/>
      </c>
    </row>
    <row r="3731" spans="9:9" x14ac:dyDescent="0.35">
      <c r="I3731" s="18" t="str">
        <f>IFERROR(IF($E3731="","",MATCH(E3731,'Ref table week No.'!$B:$B,-1)),"")</f>
        <v/>
      </c>
    </row>
    <row r="3732" spans="9:9" x14ac:dyDescent="0.35">
      <c r="I3732" s="18" t="str">
        <f>IFERROR(IF($E3732="","",MATCH(E3732,'Ref table week No.'!$B:$B,-1)),"")</f>
        <v/>
      </c>
    </row>
    <row r="3733" spans="9:9" x14ac:dyDescent="0.35">
      <c r="I3733" s="18" t="str">
        <f>IFERROR(IF($E3733="","",MATCH(E3733,'Ref table week No.'!$B:$B,-1)),"")</f>
        <v/>
      </c>
    </row>
    <row r="3734" spans="9:9" x14ac:dyDescent="0.35">
      <c r="I3734" s="18" t="str">
        <f>IFERROR(IF($E3734="","",MATCH(E3734,'Ref table week No.'!$B:$B,-1)),"")</f>
        <v/>
      </c>
    </row>
    <row r="3735" spans="9:9" x14ac:dyDescent="0.35">
      <c r="I3735" s="18" t="str">
        <f>IFERROR(IF($E3735="","",MATCH(E3735,'Ref table week No.'!$B:$B,-1)),"")</f>
        <v/>
      </c>
    </row>
    <row r="3736" spans="9:9" x14ac:dyDescent="0.35">
      <c r="I3736" s="18" t="str">
        <f>IFERROR(IF($E3736="","",MATCH(E3736,'Ref table week No.'!$B:$B,-1)),"")</f>
        <v/>
      </c>
    </row>
    <row r="3737" spans="9:9" x14ac:dyDescent="0.35">
      <c r="I3737" s="18" t="str">
        <f>IFERROR(IF($E3737="","",MATCH(E3737,'Ref table week No.'!$B:$B,-1)),"")</f>
        <v/>
      </c>
    </row>
    <row r="3738" spans="9:9" x14ac:dyDescent="0.35">
      <c r="I3738" s="18" t="str">
        <f>IFERROR(IF($E3738="","",MATCH(E3738,'Ref table week No.'!$B:$B,-1)),"")</f>
        <v/>
      </c>
    </row>
    <row r="3739" spans="9:9" x14ac:dyDescent="0.35">
      <c r="I3739" s="18" t="str">
        <f>IFERROR(IF($E3739="","",MATCH(E3739,'Ref table week No.'!$B:$B,-1)),"")</f>
        <v/>
      </c>
    </row>
    <row r="3740" spans="9:9" x14ac:dyDescent="0.35">
      <c r="I3740" s="18" t="str">
        <f>IFERROR(IF($E3740="","",MATCH(E3740,'Ref table week No.'!$B:$B,-1)),"")</f>
        <v/>
      </c>
    </row>
    <row r="3741" spans="9:9" x14ac:dyDescent="0.35">
      <c r="I3741" s="18" t="str">
        <f>IFERROR(IF($E3741="","",MATCH(E3741,'Ref table week No.'!$B:$B,-1)),"")</f>
        <v/>
      </c>
    </row>
    <row r="3742" spans="9:9" x14ac:dyDescent="0.35">
      <c r="I3742" s="18" t="str">
        <f>IFERROR(IF($E3742="","",MATCH(E3742,'Ref table week No.'!$B:$B,-1)),"")</f>
        <v/>
      </c>
    </row>
    <row r="3743" spans="9:9" x14ac:dyDescent="0.35">
      <c r="I3743" s="18" t="str">
        <f>IFERROR(IF($E3743="","",MATCH(E3743,'Ref table week No.'!$B:$B,-1)),"")</f>
        <v/>
      </c>
    </row>
    <row r="3744" spans="9:9" x14ac:dyDescent="0.35">
      <c r="I3744" s="18" t="str">
        <f>IFERROR(IF($E3744="","",MATCH(E3744,'Ref table week No.'!$B:$B,-1)),"")</f>
        <v/>
      </c>
    </row>
    <row r="3745" spans="9:9" x14ac:dyDescent="0.35">
      <c r="I3745" s="18" t="str">
        <f>IFERROR(IF($E3745="","",MATCH(E3745,'Ref table week No.'!$B:$B,-1)),"")</f>
        <v/>
      </c>
    </row>
    <row r="3746" spans="9:9" x14ac:dyDescent="0.35">
      <c r="I3746" s="18" t="str">
        <f>IFERROR(IF($E3746="","",MATCH(E3746,'Ref table week No.'!$B:$B,-1)),"")</f>
        <v/>
      </c>
    </row>
    <row r="3747" spans="9:9" x14ac:dyDescent="0.35">
      <c r="I3747" s="18" t="str">
        <f>IFERROR(IF($E3747="","",MATCH(E3747,'Ref table week No.'!$B:$B,-1)),"")</f>
        <v/>
      </c>
    </row>
    <row r="3748" spans="9:9" x14ac:dyDescent="0.35">
      <c r="I3748" s="18" t="str">
        <f>IFERROR(IF($E3748="","",MATCH(E3748,'Ref table week No.'!$B:$B,-1)),"")</f>
        <v/>
      </c>
    </row>
    <row r="3749" spans="9:9" x14ac:dyDescent="0.35">
      <c r="I3749" s="18" t="str">
        <f>IFERROR(IF($E3749="","",MATCH(E3749,'Ref table week No.'!$B:$B,-1)),"")</f>
        <v/>
      </c>
    </row>
    <row r="3750" spans="9:9" x14ac:dyDescent="0.35">
      <c r="I3750" s="18" t="str">
        <f>IFERROR(IF($E3750="","",MATCH(E3750,'Ref table week No.'!$B:$B,-1)),"")</f>
        <v/>
      </c>
    </row>
    <row r="3751" spans="9:9" x14ac:dyDescent="0.35">
      <c r="I3751" s="18" t="str">
        <f>IFERROR(IF($E3751="","",MATCH(E3751,'Ref table week No.'!$B:$B,-1)),"")</f>
        <v/>
      </c>
    </row>
    <row r="3752" spans="9:9" x14ac:dyDescent="0.35">
      <c r="I3752" s="18" t="str">
        <f>IFERROR(IF($E3752="","",MATCH(E3752,'Ref table week No.'!$B:$B,-1)),"")</f>
        <v/>
      </c>
    </row>
    <row r="3753" spans="9:9" x14ac:dyDescent="0.35">
      <c r="I3753" s="18" t="str">
        <f>IFERROR(IF($E3753="","",MATCH(E3753,'Ref table week No.'!$B:$B,-1)),"")</f>
        <v/>
      </c>
    </row>
    <row r="3754" spans="9:9" x14ac:dyDescent="0.35">
      <c r="I3754" s="18" t="str">
        <f>IFERROR(IF($E3754="","",MATCH(E3754,'Ref table week No.'!$B:$B,-1)),"")</f>
        <v/>
      </c>
    </row>
    <row r="3755" spans="9:9" x14ac:dyDescent="0.35">
      <c r="I3755" s="18" t="str">
        <f>IFERROR(IF($E3755="","",MATCH(E3755,'Ref table week No.'!$B:$B,-1)),"")</f>
        <v/>
      </c>
    </row>
    <row r="3756" spans="9:9" x14ac:dyDescent="0.35">
      <c r="I3756" s="18" t="str">
        <f>IFERROR(IF($E3756="","",MATCH(E3756,'Ref table week No.'!$B:$B,-1)),"")</f>
        <v/>
      </c>
    </row>
    <row r="3757" spans="9:9" x14ac:dyDescent="0.35">
      <c r="I3757" s="18" t="str">
        <f>IFERROR(IF($E3757="","",MATCH(E3757,'Ref table week No.'!$B:$B,-1)),"")</f>
        <v/>
      </c>
    </row>
    <row r="3758" spans="9:9" x14ac:dyDescent="0.35">
      <c r="I3758" s="18" t="str">
        <f>IFERROR(IF($E3758="","",MATCH(E3758,'Ref table week No.'!$B:$B,-1)),"")</f>
        <v/>
      </c>
    </row>
    <row r="3759" spans="9:9" x14ac:dyDescent="0.35">
      <c r="I3759" s="18" t="str">
        <f>IFERROR(IF($E3759="","",MATCH(E3759,'Ref table week No.'!$B:$B,-1)),"")</f>
        <v/>
      </c>
    </row>
    <row r="3760" spans="9:9" x14ac:dyDescent="0.35">
      <c r="I3760" s="18" t="str">
        <f>IFERROR(IF($E3760="","",MATCH(E3760,'Ref table week No.'!$B:$B,-1)),"")</f>
        <v/>
      </c>
    </row>
    <row r="3761" spans="9:9" x14ac:dyDescent="0.35">
      <c r="I3761" s="18" t="str">
        <f>IFERROR(IF($E3761="","",MATCH(E3761,'Ref table week No.'!$B:$B,-1)),"")</f>
        <v/>
      </c>
    </row>
    <row r="3762" spans="9:9" x14ac:dyDescent="0.35">
      <c r="I3762" s="18" t="str">
        <f>IFERROR(IF($E3762="","",MATCH(E3762,'Ref table week No.'!$B:$B,-1)),"")</f>
        <v/>
      </c>
    </row>
    <row r="3763" spans="9:9" x14ac:dyDescent="0.35">
      <c r="I3763" s="18" t="str">
        <f>IFERROR(IF($E3763="","",MATCH(E3763,'Ref table week No.'!$B:$B,-1)),"")</f>
        <v/>
      </c>
    </row>
    <row r="3764" spans="9:9" x14ac:dyDescent="0.35">
      <c r="I3764" s="18" t="str">
        <f>IFERROR(IF($E3764="","",MATCH(E3764,'Ref table week No.'!$B:$B,-1)),"")</f>
        <v/>
      </c>
    </row>
    <row r="3765" spans="9:9" x14ac:dyDescent="0.35">
      <c r="I3765" s="18" t="str">
        <f>IFERROR(IF($E3765="","",MATCH(E3765,'Ref table week No.'!$B:$B,-1)),"")</f>
        <v/>
      </c>
    </row>
    <row r="3766" spans="9:9" x14ac:dyDescent="0.35">
      <c r="I3766" s="18" t="str">
        <f>IFERROR(IF($E3766="","",MATCH(E3766,'Ref table week No.'!$B:$B,-1)),"")</f>
        <v/>
      </c>
    </row>
    <row r="3767" spans="9:9" x14ac:dyDescent="0.35">
      <c r="I3767" s="18" t="str">
        <f>IFERROR(IF($E3767="","",MATCH(E3767,'Ref table week No.'!$B:$B,-1)),"")</f>
        <v/>
      </c>
    </row>
    <row r="3768" spans="9:9" x14ac:dyDescent="0.35">
      <c r="I3768" s="18" t="str">
        <f>IFERROR(IF($E3768="","",MATCH(E3768,'Ref table week No.'!$B:$B,-1)),"")</f>
        <v/>
      </c>
    </row>
    <row r="3769" spans="9:9" x14ac:dyDescent="0.35">
      <c r="I3769" s="18" t="str">
        <f>IFERROR(IF($E3769="","",MATCH(E3769,'Ref table week No.'!$B:$B,-1)),"")</f>
        <v/>
      </c>
    </row>
    <row r="3770" spans="9:9" x14ac:dyDescent="0.35">
      <c r="I3770" s="18" t="str">
        <f>IFERROR(IF($E3770="","",MATCH(E3770,'Ref table week No.'!$B:$B,-1)),"")</f>
        <v/>
      </c>
    </row>
    <row r="3771" spans="9:9" x14ac:dyDescent="0.35">
      <c r="I3771" s="18" t="str">
        <f>IFERROR(IF($E3771="","",MATCH(E3771,'Ref table week No.'!$B:$B,-1)),"")</f>
        <v/>
      </c>
    </row>
    <row r="3772" spans="9:9" x14ac:dyDescent="0.35">
      <c r="I3772" s="18" t="str">
        <f>IFERROR(IF($E3772="","",MATCH(E3772,'Ref table week No.'!$B:$B,-1)),"")</f>
        <v/>
      </c>
    </row>
    <row r="3773" spans="9:9" x14ac:dyDescent="0.35">
      <c r="I3773" s="18" t="str">
        <f>IFERROR(IF($E3773="","",MATCH(E3773,'Ref table week No.'!$B:$B,-1)),"")</f>
        <v/>
      </c>
    </row>
    <row r="3774" spans="9:9" x14ac:dyDescent="0.35">
      <c r="I3774" s="18" t="str">
        <f>IFERROR(IF($E3774="","",MATCH(E3774,'Ref table week No.'!$B:$B,-1)),"")</f>
        <v/>
      </c>
    </row>
    <row r="3775" spans="9:9" x14ac:dyDescent="0.35">
      <c r="I3775" s="18" t="str">
        <f>IFERROR(IF($E3775="","",MATCH(E3775,'Ref table week No.'!$B:$B,-1)),"")</f>
        <v/>
      </c>
    </row>
    <row r="3776" spans="9:9" x14ac:dyDescent="0.35">
      <c r="I3776" s="18" t="str">
        <f>IFERROR(IF($E3776="","",MATCH(E3776,'Ref table week No.'!$B:$B,-1)),"")</f>
        <v/>
      </c>
    </row>
    <row r="3777" spans="9:9" x14ac:dyDescent="0.35">
      <c r="I3777" s="18" t="str">
        <f>IFERROR(IF($E3777="","",MATCH(E3777,'Ref table week No.'!$B:$B,-1)),"")</f>
        <v/>
      </c>
    </row>
    <row r="3778" spans="9:9" x14ac:dyDescent="0.35">
      <c r="I3778" s="18" t="str">
        <f>IFERROR(IF($E3778="","",MATCH(E3778,'Ref table week No.'!$B:$B,-1)),"")</f>
        <v/>
      </c>
    </row>
    <row r="3779" spans="9:9" x14ac:dyDescent="0.35">
      <c r="I3779" s="18" t="str">
        <f>IFERROR(IF($E3779="","",MATCH(E3779,'Ref table week No.'!$B:$B,-1)),"")</f>
        <v/>
      </c>
    </row>
    <row r="3780" spans="9:9" x14ac:dyDescent="0.35">
      <c r="I3780" s="18" t="str">
        <f>IFERROR(IF($E3780="","",MATCH(E3780,'Ref table week No.'!$B:$B,-1)),"")</f>
        <v/>
      </c>
    </row>
    <row r="3781" spans="9:9" x14ac:dyDescent="0.35">
      <c r="I3781" s="18" t="str">
        <f>IFERROR(IF($E3781="","",MATCH(E3781,'Ref table week No.'!$B:$B,-1)),"")</f>
        <v/>
      </c>
    </row>
    <row r="3782" spans="9:9" x14ac:dyDescent="0.35">
      <c r="I3782" s="18" t="str">
        <f>IFERROR(IF($E3782="","",MATCH(E3782,'Ref table week No.'!$B:$B,-1)),"")</f>
        <v/>
      </c>
    </row>
    <row r="3783" spans="9:9" x14ac:dyDescent="0.35">
      <c r="I3783" s="18" t="str">
        <f>IFERROR(IF($E3783="","",MATCH(E3783,'Ref table week No.'!$B:$B,-1)),"")</f>
        <v/>
      </c>
    </row>
    <row r="3784" spans="9:9" x14ac:dyDescent="0.35">
      <c r="I3784" s="18" t="str">
        <f>IFERROR(IF($E3784="","",MATCH(E3784,'Ref table week No.'!$B:$B,-1)),"")</f>
        <v/>
      </c>
    </row>
    <row r="3785" spans="9:9" x14ac:dyDescent="0.35">
      <c r="I3785" s="18" t="str">
        <f>IFERROR(IF($E3785="","",MATCH(E3785,'Ref table week No.'!$B:$B,-1)),"")</f>
        <v/>
      </c>
    </row>
    <row r="3786" spans="9:9" x14ac:dyDescent="0.35">
      <c r="I3786" s="18" t="str">
        <f>IFERROR(IF($E3786="","",MATCH(E3786,'Ref table week No.'!$B:$B,-1)),"")</f>
        <v/>
      </c>
    </row>
    <row r="3787" spans="9:9" x14ac:dyDescent="0.35">
      <c r="I3787" s="18" t="str">
        <f>IFERROR(IF($E3787="","",MATCH(E3787,'Ref table week No.'!$B:$B,-1)),"")</f>
        <v/>
      </c>
    </row>
    <row r="3788" spans="9:9" x14ac:dyDescent="0.35">
      <c r="I3788" s="18" t="str">
        <f>IFERROR(IF($E3788="","",MATCH(E3788,'Ref table week No.'!$B:$B,-1)),"")</f>
        <v/>
      </c>
    </row>
    <row r="3789" spans="9:9" x14ac:dyDescent="0.35">
      <c r="I3789" s="18" t="str">
        <f>IFERROR(IF($E3789="","",MATCH(E3789,'Ref table week No.'!$B:$B,-1)),"")</f>
        <v/>
      </c>
    </row>
    <row r="3790" spans="9:9" x14ac:dyDescent="0.35">
      <c r="I3790" s="18" t="str">
        <f>IFERROR(IF($E3790="","",MATCH(E3790,'Ref table week No.'!$B:$B,-1)),"")</f>
        <v/>
      </c>
    </row>
    <row r="3791" spans="9:9" x14ac:dyDescent="0.35">
      <c r="I3791" s="18" t="str">
        <f>IFERROR(IF($E3791="","",MATCH(E3791,'Ref table week No.'!$B:$B,-1)),"")</f>
        <v/>
      </c>
    </row>
    <row r="3792" spans="9:9" x14ac:dyDescent="0.35">
      <c r="I3792" s="18" t="str">
        <f>IFERROR(IF($E3792="","",MATCH(E3792,'Ref table week No.'!$B:$B,-1)),"")</f>
        <v/>
      </c>
    </row>
    <row r="3793" spans="9:9" x14ac:dyDescent="0.35">
      <c r="I3793" s="18" t="str">
        <f>IFERROR(IF($E3793="","",MATCH(E3793,'Ref table week No.'!$B:$B,-1)),"")</f>
        <v/>
      </c>
    </row>
    <row r="3794" spans="9:9" x14ac:dyDescent="0.35">
      <c r="I3794" s="18" t="str">
        <f>IFERROR(IF($E3794="","",MATCH(E3794,'Ref table week No.'!$B:$B,-1)),"")</f>
        <v/>
      </c>
    </row>
    <row r="3795" spans="9:9" x14ac:dyDescent="0.35">
      <c r="I3795" s="18" t="str">
        <f>IFERROR(IF($E3795="","",MATCH(E3795,'Ref table week No.'!$B:$B,-1)),"")</f>
        <v/>
      </c>
    </row>
    <row r="3796" spans="9:9" x14ac:dyDescent="0.35">
      <c r="I3796" s="18" t="str">
        <f>IFERROR(IF($E3796="","",MATCH(E3796,'Ref table week No.'!$B:$B,-1)),"")</f>
        <v/>
      </c>
    </row>
    <row r="3797" spans="9:9" x14ac:dyDescent="0.35">
      <c r="I3797" s="18" t="str">
        <f>IFERROR(IF($E3797="","",MATCH(E3797,'Ref table week No.'!$B:$B,-1)),"")</f>
        <v/>
      </c>
    </row>
    <row r="3798" spans="9:9" x14ac:dyDescent="0.35">
      <c r="I3798" s="18" t="str">
        <f>IFERROR(IF($E3798="","",MATCH(E3798,'Ref table week No.'!$B:$B,-1)),"")</f>
        <v/>
      </c>
    </row>
    <row r="3799" spans="9:9" x14ac:dyDescent="0.35">
      <c r="I3799" s="18" t="str">
        <f>IFERROR(IF($E3799="","",MATCH(E3799,'Ref table week No.'!$B:$B,-1)),"")</f>
        <v/>
      </c>
    </row>
    <row r="3800" spans="9:9" x14ac:dyDescent="0.35">
      <c r="I3800" s="18" t="str">
        <f>IFERROR(IF($E3800="","",MATCH(E3800,'Ref table week No.'!$B:$B,-1)),"")</f>
        <v/>
      </c>
    </row>
    <row r="3801" spans="9:9" x14ac:dyDescent="0.35">
      <c r="I3801" s="18" t="str">
        <f>IFERROR(IF($E3801="","",MATCH(E3801,'Ref table week No.'!$B:$B,-1)),"")</f>
        <v/>
      </c>
    </row>
    <row r="3802" spans="9:9" x14ac:dyDescent="0.35">
      <c r="I3802" s="18" t="str">
        <f>IFERROR(IF($E3802="","",MATCH(E3802,'Ref table week No.'!$B:$B,-1)),"")</f>
        <v/>
      </c>
    </row>
    <row r="3803" spans="9:9" x14ac:dyDescent="0.35">
      <c r="I3803" s="18" t="str">
        <f>IFERROR(IF($E3803="","",MATCH(E3803,'Ref table week No.'!$B:$B,-1)),"")</f>
        <v/>
      </c>
    </row>
    <row r="3804" spans="9:9" x14ac:dyDescent="0.35">
      <c r="I3804" s="18" t="str">
        <f>IFERROR(IF($E3804="","",MATCH(E3804,'Ref table week No.'!$B:$B,-1)),"")</f>
        <v/>
      </c>
    </row>
    <row r="3805" spans="9:9" x14ac:dyDescent="0.35">
      <c r="I3805" s="18" t="str">
        <f>IFERROR(IF($E3805="","",MATCH(E3805,'Ref table week No.'!$B:$B,-1)),"")</f>
        <v/>
      </c>
    </row>
    <row r="3806" spans="9:9" x14ac:dyDescent="0.35">
      <c r="I3806" s="18" t="str">
        <f>IFERROR(IF($E3806="","",MATCH(E3806,'Ref table week No.'!$B:$B,-1)),"")</f>
        <v/>
      </c>
    </row>
    <row r="3807" spans="9:9" x14ac:dyDescent="0.35">
      <c r="I3807" s="18" t="str">
        <f>IFERROR(IF($E3807="","",MATCH(E3807,'Ref table week No.'!$B:$B,-1)),"")</f>
        <v/>
      </c>
    </row>
    <row r="3808" spans="9:9" x14ac:dyDescent="0.35">
      <c r="I3808" s="18" t="str">
        <f>IFERROR(IF($E3808="","",MATCH(E3808,'Ref table week No.'!$B:$B,-1)),"")</f>
        <v/>
      </c>
    </row>
    <row r="3809" spans="9:9" x14ac:dyDescent="0.35">
      <c r="I3809" s="18" t="str">
        <f>IFERROR(IF($E3809="","",MATCH(E3809,'Ref table week No.'!$B:$B,-1)),"")</f>
        <v/>
      </c>
    </row>
    <row r="3810" spans="9:9" x14ac:dyDescent="0.35">
      <c r="I3810" s="18" t="str">
        <f>IFERROR(IF($E3810="","",MATCH(E3810,'Ref table week No.'!$B:$B,-1)),"")</f>
        <v/>
      </c>
    </row>
    <row r="3811" spans="9:9" x14ac:dyDescent="0.35">
      <c r="I3811" s="18" t="str">
        <f>IFERROR(IF($E3811="","",MATCH(E3811,'Ref table week No.'!$B:$B,-1)),"")</f>
        <v/>
      </c>
    </row>
    <row r="3812" spans="9:9" x14ac:dyDescent="0.35">
      <c r="I3812" s="18" t="str">
        <f>IFERROR(IF($E3812="","",MATCH(E3812,'Ref table week No.'!$B:$B,-1)),"")</f>
        <v/>
      </c>
    </row>
    <row r="3813" spans="9:9" x14ac:dyDescent="0.35">
      <c r="I3813" s="18" t="str">
        <f>IFERROR(IF($E3813="","",MATCH(E3813,'Ref table week No.'!$B:$B,-1)),"")</f>
        <v/>
      </c>
    </row>
    <row r="3814" spans="9:9" x14ac:dyDescent="0.35">
      <c r="I3814" s="18" t="str">
        <f>IFERROR(IF($E3814="","",MATCH(E3814,'Ref table week No.'!$B:$B,-1)),"")</f>
        <v/>
      </c>
    </row>
    <row r="3815" spans="9:9" x14ac:dyDescent="0.35">
      <c r="I3815" s="18" t="str">
        <f>IFERROR(IF($E3815="","",MATCH(E3815,'Ref table week No.'!$B:$B,-1)),"")</f>
        <v/>
      </c>
    </row>
    <row r="3816" spans="9:9" x14ac:dyDescent="0.35">
      <c r="I3816" s="18" t="str">
        <f>IFERROR(IF($E3816="","",MATCH(E3816,'Ref table week No.'!$B:$B,-1)),"")</f>
        <v/>
      </c>
    </row>
    <row r="3817" spans="9:9" x14ac:dyDescent="0.35">
      <c r="I3817" s="18" t="str">
        <f>IFERROR(IF($E3817="","",MATCH(E3817,'Ref table week No.'!$B:$B,-1)),"")</f>
        <v/>
      </c>
    </row>
    <row r="3818" spans="9:9" x14ac:dyDescent="0.35">
      <c r="I3818" s="18" t="str">
        <f>IFERROR(IF($E3818="","",MATCH(E3818,'Ref table week No.'!$B:$B,-1)),"")</f>
        <v/>
      </c>
    </row>
    <row r="3819" spans="9:9" x14ac:dyDescent="0.35">
      <c r="I3819" s="18" t="str">
        <f>IFERROR(IF($E3819="","",MATCH(E3819,'Ref table week No.'!$B:$B,-1)),"")</f>
        <v/>
      </c>
    </row>
    <row r="3820" spans="9:9" x14ac:dyDescent="0.35">
      <c r="I3820" s="18" t="str">
        <f>IFERROR(IF($E3820="","",MATCH(E3820,'Ref table week No.'!$B:$B,-1)),"")</f>
        <v/>
      </c>
    </row>
    <row r="3821" spans="9:9" x14ac:dyDescent="0.35">
      <c r="I3821" s="18" t="str">
        <f>IFERROR(IF($E3821="","",MATCH(E3821,'Ref table week No.'!$B:$B,-1)),"")</f>
        <v/>
      </c>
    </row>
    <row r="3822" spans="9:9" x14ac:dyDescent="0.35">
      <c r="I3822" s="18" t="str">
        <f>IFERROR(IF($E3822="","",MATCH(E3822,'Ref table week No.'!$B:$B,-1)),"")</f>
        <v/>
      </c>
    </row>
    <row r="3823" spans="9:9" x14ac:dyDescent="0.35">
      <c r="I3823" s="18" t="str">
        <f>IFERROR(IF($E3823="","",MATCH(E3823,'Ref table week No.'!$B:$B,-1)),"")</f>
        <v/>
      </c>
    </row>
    <row r="3824" spans="9:9" x14ac:dyDescent="0.35">
      <c r="I3824" s="18" t="str">
        <f>IFERROR(IF($E3824="","",MATCH(E3824,'Ref table week No.'!$B:$B,-1)),"")</f>
        <v/>
      </c>
    </row>
    <row r="3825" spans="9:9" x14ac:dyDescent="0.35">
      <c r="I3825" s="18" t="str">
        <f>IFERROR(IF($E3825="","",MATCH(E3825,'Ref table week No.'!$B:$B,-1)),"")</f>
        <v/>
      </c>
    </row>
    <row r="3826" spans="9:9" x14ac:dyDescent="0.35">
      <c r="I3826" s="18" t="str">
        <f>IFERROR(IF($E3826="","",MATCH(E3826,'Ref table week No.'!$B:$B,-1)),"")</f>
        <v/>
      </c>
    </row>
    <row r="3827" spans="9:9" x14ac:dyDescent="0.35">
      <c r="I3827" s="18" t="str">
        <f>IFERROR(IF($E3827="","",MATCH(E3827,'Ref table week No.'!$B:$B,-1)),"")</f>
        <v/>
      </c>
    </row>
    <row r="3828" spans="9:9" x14ac:dyDescent="0.35">
      <c r="I3828" s="18" t="str">
        <f>IFERROR(IF($E3828="","",MATCH(E3828,'Ref table week No.'!$B:$B,-1)),"")</f>
        <v/>
      </c>
    </row>
    <row r="3829" spans="9:9" x14ac:dyDescent="0.35">
      <c r="I3829" s="18" t="str">
        <f>IFERROR(IF($E3829="","",MATCH(E3829,'Ref table week No.'!$B:$B,-1)),"")</f>
        <v/>
      </c>
    </row>
    <row r="3830" spans="9:9" x14ac:dyDescent="0.35">
      <c r="I3830" s="18" t="str">
        <f>IFERROR(IF($E3830="","",MATCH(E3830,'Ref table week No.'!$B:$B,-1)),"")</f>
        <v/>
      </c>
    </row>
    <row r="3831" spans="9:9" x14ac:dyDescent="0.35">
      <c r="I3831" s="18" t="str">
        <f>IFERROR(IF($E3831="","",MATCH(E3831,'Ref table week No.'!$B:$B,-1)),"")</f>
        <v/>
      </c>
    </row>
    <row r="3832" spans="9:9" x14ac:dyDescent="0.35">
      <c r="I3832" s="18" t="str">
        <f>IFERROR(IF($E3832="","",MATCH(E3832,'Ref table week No.'!$B:$B,-1)),"")</f>
        <v/>
      </c>
    </row>
    <row r="3833" spans="9:9" x14ac:dyDescent="0.35">
      <c r="I3833" s="18" t="str">
        <f>IFERROR(IF($E3833="","",MATCH(E3833,'Ref table week No.'!$B:$B,-1)),"")</f>
        <v/>
      </c>
    </row>
    <row r="3834" spans="9:9" x14ac:dyDescent="0.35">
      <c r="I3834" s="18" t="str">
        <f>IFERROR(IF($E3834="","",MATCH(E3834,'Ref table week No.'!$B:$B,-1)),"")</f>
        <v/>
      </c>
    </row>
    <row r="3835" spans="9:9" x14ac:dyDescent="0.35">
      <c r="I3835" s="18" t="str">
        <f>IFERROR(IF($E3835="","",MATCH(E3835,'Ref table week No.'!$B:$B,-1)),"")</f>
        <v/>
      </c>
    </row>
    <row r="3836" spans="9:9" x14ac:dyDescent="0.35">
      <c r="I3836" s="18" t="str">
        <f>IFERROR(IF($E3836="","",MATCH(E3836,'Ref table week No.'!$B:$B,-1)),"")</f>
        <v/>
      </c>
    </row>
    <row r="3837" spans="9:9" x14ac:dyDescent="0.35">
      <c r="I3837" s="18" t="str">
        <f>IFERROR(IF($E3837="","",MATCH(E3837,'Ref table week No.'!$B:$B,-1)),"")</f>
        <v/>
      </c>
    </row>
    <row r="3838" spans="9:9" x14ac:dyDescent="0.35">
      <c r="I3838" s="18" t="str">
        <f>IFERROR(IF($E3838="","",MATCH(E3838,'Ref table week No.'!$B:$B,-1)),"")</f>
        <v/>
      </c>
    </row>
    <row r="3839" spans="9:9" x14ac:dyDescent="0.35">
      <c r="I3839" s="18" t="str">
        <f>IFERROR(IF($E3839="","",MATCH(E3839,'Ref table week No.'!$B:$B,-1)),"")</f>
        <v/>
      </c>
    </row>
    <row r="3840" spans="9:9" x14ac:dyDescent="0.35">
      <c r="I3840" s="18" t="str">
        <f>IFERROR(IF($E3840="","",MATCH(E3840,'Ref table week No.'!$B:$B,-1)),"")</f>
        <v/>
      </c>
    </row>
    <row r="3841" spans="9:9" x14ac:dyDescent="0.35">
      <c r="I3841" s="18" t="str">
        <f>IFERROR(IF($E3841="","",MATCH(E3841,'Ref table week No.'!$B:$B,-1)),"")</f>
        <v/>
      </c>
    </row>
    <row r="3842" spans="9:9" x14ac:dyDescent="0.35">
      <c r="I3842" s="18" t="str">
        <f>IFERROR(IF($E3842="","",MATCH(E3842,'Ref table week No.'!$B:$B,-1)),"")</f>
        <v/>
      </c>
    </row>
    <row r="3843" spans="9:9" x14ac:dyDescent="0.35">
      <c r="I3843" s="18" t="str">
        <f>IFERROR(IF($E3843="","",MATCH(E3843,'Ref table week No.'!$B:$B,-1)),"")</f>
        <v/>
      </c>
    </row>
    <row r="3844" spans="9:9" x14ac:dyDescent="0.35">
      <c r="I3844" s="18" t="str">
        <f>IFERROR(IF($E3844="","",MATCH(E3844,'Ref table week No.'!$B:$B,-1)),"")</f>
        <v/>
      </c>
    </row>
    <row r="3845" spans="9:9" x14ac:dyDescent="0.35">
      <c r="I3845" s="18" t="str">
        <f>IFERROR(IF($E3845="","",MATCH(E3845,'Ref table week No.'!$B:$B,-1)),"")</f>
        <v/>
      </c>
    </row>
    <row r="3846" spans="9:9" x14ac:dyDescent="0.35">
      <c r="I3846" s="18" t="str">
        <f>IFERROR(IF($E3846="","",MATCH(E3846,'Ref table week No.'!$B:$B,-1)),"")</f>
        <v/>
      </c>
    </row>
    <row r="3847" spans="9:9" x14ac:dyDescent="0.35">
      <c r="I3847" s="18" t="str">
        <f>IFERROR(IF($E3847="","",MATCH(E3847,'Ref table week No.'!$B:$B,-1)),"")</f>
        <v/>
      </c>
    </row>
    <row r="3848" spans="9:9" x14ac:dyDescent="0.35">
      <c r="I3848" s="18" t="str">
        <f>IFERROR(IF($E3848="","",MATCH(E3848,'Ref table week No.'!$B:$B,-1)),"")</f>
        <v/>
      </c>
    </row>
    <row r="3849" spans="9:9" x14ac:dyDescent="0.35">
      <c r="I3849" s="18" t="str">
        <f>IFERROR(IF($E3849="","",MATCH(E3849,'Ref table week No.'!$B:$B,-1)),"")</f>
        <v/>
      </c>
    </row>
    <row r="3850" spans="9:9" x14ac:dyDescent="0.35">
      <c r="I3850" s="18" t="str">
        <f>IFERROR(IF($E3850="","",MATCH(E3850,'Ref table week No.'!$B:$B,-1)),"")</f>
        <v/>
      </c>
    </row>
    <row r="3851" spans="9:9" x14ac:dyDescent="0.35">
      <c r="I3851" s="18" t="str">
        <f>IFERROR(IF($E3851="","",MATCH(E3851,'Ref table week No.'!$B:$B,-1)),"")</f>
        <v/>
      </c>
    </row>
    <row r="3852" spans="9:9" x14ac:dyDescent="0.35">
      <c r="I3852" s="18" t="str">
        <f>IFERROR(IF($E3852="","",MATCH(E3852,'Ref table week No.'!$B:$B,-1)),"")</f>
        <v/>
      </c>
    </row>
    <row r="3853" spans="9:9" x14ac:dyDescent="0.35">
      <c r="I3853" s="18" t="str">
        <f>IFERROR(IF($E3853="","",MATCH(E3853,'Ref table week No.'!$B:$B,-1)),"")</f>
        <v/>
      </c>
    </row>
    <row r="3854" spans="9:9" x14ac:dyDescent="0.35">
      <c r="I3854" s="18" t="str">
        <f>IFERROR(IF($E3854="","",MATCH(E3854,'Ref table week No.'!$B:$B,-1)),"")</f>
        <v/>
      </c>
    </row>
    <row r="3855" spans="9:9" x14ac:dyDescent="0.35">
      <c r="I3855" s="18" t="str">
        <f>IFERROR(IF($E3855="","",MATCH(E3855,'Ref table week No.'!$B:$B,-1)),"")</f>
        <v/>
      </c>
    </row>
    <row r="3856" spans="9:9" x14ac:dyDescent="0.35">
      <c r="I3856" s="18" t="str">
        <f>IFERROR(IF($E3856="","",MATCH(E3856,'Ref table week No.'!$B:$B,-1)),"")</f>
        <v/>
      </c>
    </row>
    <row r="3857" spans="9:9" x14ac:dyDescent="0.35">
      <c r="I3857" s="18" t="str">
        <f>IFERROR(IF($E3857="","",MATCH(E3857,'Ref table week No.'!$B:$B,-1)),"")</f>
        <v/>
      </c>
    </row>
    <row r="3858" spans="9:9" x14ac:dyDescent="0.35">
      <c r="I3858" s="18" t="str">
        <f>IFERROR(IF($E3858="","",MATCH(E3858,'Ref table week No.'!$B:$B,-1)),"")</f>
        <v/>
      </c>
    </row>
    <row r="3859" spans="9:9" x14ac:dyDescent="0.35">
      <c r="I3859" s="18" t="str">
        <f>IFERROR(IF($E3859="","",MATCH(E3859,'Ref table week No.'!$B:$B,-1)),"")</f>
        <v/>
      </c>
    </row>
    <row r="3860" spans="9:9" x14ac:dyDescent="0.35">
      <c r="I3860" s="18" t="str">
        <f>IFERROR(IF($E3860="","",MATCH(E3860,'Ref table week No.'!$B:$B,-1)),"")</f>
        <v/>
      </c>
    </row>
    <row r="3861" spans="9:9" x14ac:dyDescent="0.35">
      <c r="I3861" s="18" t="str">
        <f>IFERROR(IF($E3861="","",MATCH(E3861,'Ref table week No.'!$B:$B,-1)),"")</f>
        <v/>
      </c>
    </row>
    <row r="3862" spans="9:9" x14ac:dyDescent="0.35">
      <c r="I3862" s="18" t="str">
        <f>IFERROR(IF($E3862="","",MATCH(E3862,'Ref table week No.'!$B:$B,-1)),"")</f>
        <v/>
      </c>
    </row>
    <row r="3863" spans="9:9" x14ac:dyDescent="0.35">
      <c r="I3863" s="18" t="str">
        <f>IFERROR(IF($E3863="","",MATCH(E3863,'Ref table week No.'!$B:$B,-1)),"")</f>
        <v/>
      </c>
    </row>
    <row r="3864" spans="9:9" x14ac:dyDescent="0.35">
      <c r="I3864" s="18" t="str">
        <f>IFERROR(IF($E3864="","",MATCH(E3864,'Ref table week No.'!$B:$B,-1)),"")</f>
        <v/>
      </c>
    </row>
    <row r="3865" spans="9:9" x14ac:dyDescent="0.35">
      <c r="I3865" s="18" t="str">
        <f>IFERROR(IF($E3865="","",MATCH(E3865,'Ref table week No.'!$B:$B,-1)),"")</f>
        <v/>
      </c>
    </row>
    <row r="3866" spans="9:9" x14ac:dyDescent="0.35">
      <c r="I3866" s="18" t="str">
        <f>IFERROR(IF($E3866="","",MATCH(E3866,'Ref table week No.'!$B:$B,-1)),"")</f>
        <v/>
      </c>
    </row>
    <row r="3867" spans="9:9" x14ac:dyDescent="0.35">
      <c r="I3867" s="18" t="str">
        <f>IFERROR(IF($E3867="","",MATCH(E3867,'Ref table week No.'!$B:$B,-1)),"")</f>
        <v/>
      </c>
    </row>
    <row r="3868" spans="9:9" x14ac:dyDescent="0.35">
      <c r="I3868" s="18" t="str">
        <f>IFERROR(IF($E3868="","",MATCH(E3868,'Ref table week No.'!$B:$B,-1)),"")</f>
        <v/>
      </c>
    </row>
    <row r="3869" spans="9:9" x14ac:dyDescent="0.35">
      <c r="I3869" s="18" t="str">
        <f>IFERROR(IF($E3869="","",MATCH(E3869,'Ref table week No.'!$B:$B,-1)),"")</f>
        <v/>
      </c>
    </row>
    <row r="3870" spans="9:9" x14ac:dyDescent="0.35">
      <c r="I3870" s="18" t="str">
        <f>IFERROR(IF($E3870="","",MATCH(E3870,'Ref table week No.'!$B:$B,-1)),"")</f>
        <v/>
      </c>
    </row>
    <row r="3871" spans="9:9" x14ac:dyDescent="0.35">
      <c r="I3871" s="18" t="str">
        <f>IFERROR(IF($E3871="","",MATCH(E3871,'Ref table week No.'!$B:$B,-1)),"")</f>
        <v/>
      </c>
    </row>
    <row r="3872" spans="9:9" x14ac:dyDescent="0.35">
      <c r="I3872" s="18" t="str">
        <f>IFERROR(IF($E3872="","",MATCH(E3872,'Ref table week No.'!$B:$B,-1)),"")</f>
        <v/>
      </c>
    </row>
    <row r="3873" spans="9:9" x14ac:dyDescent="0.35">
      <c r="I3873" s="18" t="str">
        <f>IFERROR(IF($E3873="","",MATCH(E3873,'Ref table week No.'!$B:$B,-1)),"")</f>
        <v/>
      </c>
    </row>
    <row r="3874" spans="9:9" x14ac:dyDescent="0.35">
      <c r="I3874" s="18" t="str">
        <f>IFERROR(IF($E3874="","",MATCH(E3874,'Ref table week No.'!$B:$B,-1)),"")</f>
        <v/>
      </c>
    </row>
    <row r="3875" spans="9:9" x14ac:dyDescent="0.35">
      <c r="I3875" s="18" t="str">
        <f>IFERROR(IF($E3875="","",MATCH(E3875,'Ref table week No.'!$B:$B,-1)),"")</f>
        <v/>
      </c>
    </row>
    <row r="3876" spans="9:9" x14ac:dyDescent="0.35">
      <c r="I3876" s="18" t="str">
        <f>IFERROR(IF($E3876="","",MATCH(E3876,'Ref table week No.'!$B:$B,-1)),"")</f>
        <v/>
      </c>
    </row>
    <row r="3877" spans="9:9" x14ac:dyDescent="0.35">
      <c r="I3877" s="18" t="str">
        <f>IFERROR(IF($E3877="","",MATCH(E3877,'Ref table week No.'!$B:$B,-1)),"")</f>
        <v/>
      </c>
    </row>
    <row r="3878" spans="9:9" x14ac:dyDescent="0.35">
      <c r="I3878" s="18" t="str">
        <f>IFERROR(IF($E3878="","",MATCH(E3878,'Ref table week No.'!$B:$B,-1)),"")</f>
        <v/>
      </c>
    </row>
    <row r="3879" spans="9:9" x14ac:dyDescent="0.35">
      <c r="I3879" s="18" t="str">
        <f>IFERROR(IF($E3879="","",MATCH(E3879,'Ref table week No.'!$B:$B,-1)),"")</f>
        <v/>
      </c>
    </row>
    <row r="3880" spans="9:9" x14ac:dyDescent="0.35">
      <c r="I3880" s="18" t="str">
        <f>IFERROR(IF($E3880="","",MATCH(E3880,'Ref table week No.'!$B:$B,-1)),"")</f>
        <v/>
      </c>
    </row>
    <row r="3881" spans="9:9" x14ac:dyDescent="0.35">
      <c r="I3881" s="18" t="str">
        <f>IFERROR(IF($E3881="","",MATCH(E3881,'Ref table week No.'!$B:$B,-1)),"")</f>
        <v/>
      </c>
    </row>
    <row r="3882" spans="9:9" x14ac:dyDescent="0.35">
      <c r="I3882" s="18" t="str">
        <f>IFERROR(IF($E3882="","",MATCH(E3882,'Ref table week No.'!$B:$B,-1)),"")</f>
        <v/>
      </c>
    </row>
    <row r="3883" spans="9:9" x14ac:dyDescent="0.35">
      <c r="I3883" s="18" t="str">
        <f>IFERROR(IF($E3883="","",MATCH(E3883,'Ref table week No.'!$B:$B,-1)),"")</f>
        <v/>
      </c>
    </row>
    <row r="3884" spans="9:9" x14ac:dyDescent="0.35">
      <c r="I3884" s="18" t="str">
        <f>IFERROR(IF($E3884="","",MATCH(E3884,'Ref table week No.'!$B:$B,-1)),"")</f>
        <v/>
      </c>
    </row>
    <row r="3885" spans="9:9" x14ac:dyDescent="0.35">
      <c r="I3885" s="18" t="str">
        <f>IFERROR(IF($E3885="","",MATCH(E3885,'Ref table week No.'!$B:$B,-1)),"")</f>
        <v/>
      </c>
    </row>
    <row r="3886" spans="9:9" x14ac:dyDescent="0.35">
      <c r="I3886" s="18" t="str">
        <f>IFERROR(IF($E3886="","",MATCH(E3886,'Ref table week No.'!$B:$B,-1)),"")</f>
        <v/>
      </c>
    </row>
    <row r="3887" spans="9:9" x14ac:dyDescent="0.35">
      <c r="I3887" s="18" t="str">
        <f>IFERROR(IF($E3887="","",MATCH(E3887,'Ref table week No.'!$B:$B,-1)),"")</f>
        <v/>
      </c>
    </row>
    <row r="3888" spans="9:9" x14ac:dyDescent="0.35">
      <c r="I3888" s="18" t="str">
        <f>IFERROR(IF($E3888="","",MATCH(E3888,'Ref table week No.'!$B:$B,-1)),"")</f>
        <v/>
      </c>
    </row>
    <row r="3889" spans="9:9" x14ac:dyDescent="0.35">
      <c r="I3889" s="18" t="str">
        <f>IFERROR(IF($E3889="","",MATCH(E3889,'Ref table week No.'!$B:$B,-1)),"")</f>
        <v/>
      </c>
    </row>
    <row r="3890" spans="9:9" x14ac:dyDescent="0.35">
      <c r="I3890" s="18" t="str">
        <f>IFERROR(IF($E3890="","",MATCH(E3890,'Ref table week No.'!$B:$B,-1)),"")</f>
        <v/>
      </c>
    </row>
    <row r="3891" spans="9:9" x14ac:dyDescent="0.35">
      <c r="I3891" s="18" t="str">
        <f>IFERROR(IF($E3891="","",MATCH(E3891,'Ref table week No.'!$B:$B,-1)),"")</f>
        <v/>
      </c>
    </row>
    <row r="3892" spans="9:9" x14ac:dyDescent="0.35">
      <c r="I3892" s="18" t="str">
        <f>IFERROR(IF($E3892="","",MATCH(E3892,'Ref table week No.'!$B:$B,-1)),"")</f>
        <v/>
      </c>
    </row>
    <row r="3893" spans="9:9" x14ac:dyDescent="0.35">
      <c r="I3893" s="18" t="str">
        <f>IFERROR(IF($E3893="","",MATCH(E3893,'Ref table week No.'!$B:$B,-1)),"")</f>
        <v/>
      </c>
    </row>
    <row r="3894" spans="9:9" x14ac:dyDescent="0.35">
      <c r="I3894" s="18" t="str">
        <f>IFERROR(IF($E3894="","",MATCH(E3894,'Ref table week No.'!$B:$B,-1)),"")</f>
        <v/>
      </c>
    </row>
    <row r="3895" spans="9:9" x14ac:dyDescent="0.35">
      <c r="I3895" s="18" t="str">
        <f>IFERROR(IF($E3895="","",MATCH(E3895,'Ref table week No.'!$B:$B,-1)),"")</f>
        <v/>
      </c>
    </row>
    <row r="3896" spans="9:9" x14ac:dyDescent="0.35">
      <c r="I3896" s="18" t="str">
        <f>IFERROR(IF($E3896="","",MATCH(E3896,'Ref table week No.'!$B:$B,-1)),"")</f>
        <v/>
      </c>
    </row>
    <row r="3897" spans="9:9" x14ac:dyDescent="0.35">
      <c r="I3897" s="18" t="str">
        <f>IFERROR(IF($E3897="","",MATCH(E3897,'Ref table week No.'!$B:$B,-1)),"")</f>
        <v/>
      </c>
    </row>
    <row r="3898" spans="9:9" x14ac:dyDescent="0.35">
      <c r="I3898" s="18" t="str">
        <f>IFERROR(IF($E3898="","",MATCH(E3898,'Ref table week No.'!$B:$B,-1)),"")</f>
        <v/>
      </c>
    </row>
    <row r="3899" spans="9:9" x14ac:dyDescent="0.35">
      <c r="I3899" s="18" t="str">
        <f>IFERROR(IF($E3899="","",MATCH(E3899,'Ref table week No.'!$B:$B,-1)),"")</f>
        <v/>
      </c>
    </row>
    <row r="3900" spans="9:9" x14ac:dyDescent="0.35">
      <c r="I3900" s="18" t="str">
        <f>IFERROR(IF($E3900="","",MATCH(E3900,'Ref table week No.'!$B:$B,-1)),"")</f>
        <v/>
      </c>
    </row>
    <row r="3901" spans="9:9" x14ac:dyDescent="0.35">
      <c r="I3901" s="18" t="str">
        <f>IFERROR(IF($E3901="","",MATCH(E3901,'Ref table week No.'!$B:$B,-1)),"")</f>
        <v/>
      </c>
    </row>
    <row r="3902" spans="9:9" x14ac:dyDescent="0.35">
      <c r="I3902" s="18" t="str">
        <f>IFERROR(IF($E3902="","",MATCH(E3902,'Ref table week No.'!$B:$B,-1)),"")</f>
        <v/>
      </c>
    </row>
    <row r="3903" spans="9:9" x14ac:dyDescent="0.35">
      <c r="I3903" s="18" t="str">
        <f>IFERROR(IF($E3903="","",MATCH(E3903,'Ref table week No.'!$B:$B,-1)),"")</f>
        <v/>
      </c>
    </row>
    <row r="3904" spans="9:9" x14ac:dyDescent="0.35">
      <c r="I3904" s="18" t="str">
        <f>IFERROR(IF($E3904="","",MATCH(E3904,'Ref table week No.'!$B:$B,-1)),"")</f>
        <v/>
      </c>
    </row>
    <row r="3905" spans="9:9" x14ac:dyDescent="0.35">
      <c r="I3905" s="18" t="str">
        <f>IFERROR(IF($E3905="","",MATCH(E3905,'Ref table week No.'!$B:$B,-1)),"")</f>
        <v/>
      </c>
    </row>
    <row r="3906" spans="9:9" x14ac:dyDescent="0.35">
      <c r="I3906" s="18" t="str">
        <f>IFERROR(IF($E3906="","",MATCH(E3906,'Ref table week No.'!$B:$B,-1)),"")</f>
        <v/>
      </c>
    </row>
    <row r="3907" spans="9:9" x14ac:dyDescent="0.35">
      <c r="I3907" s="18" t="str">
        <f>IFERROR(IF($E3907="","",MATCH(E3907,'Ref table week No.'!$B:$B,-1)),"")</f>
        <v/>
      </c>
    </row>
    <row r="3908" spans="9:9" x14ac:dyDescent="0.35">
      <c r="I3908" s="18" t="str">
        <f>IFERROR(IF($E3908="","",MATCH(E3908,'Ref table week No.'!$B:$B,-1)),"")</f>
        <v/>
      </c>
    </row>
    <row r="3909" spans="9:9" x14ac:dyDescent="0.35">
      <c r="I3909" s="18" t="str">
        <f>IFERROR(IF($E3909="","",MATCH(E3909,'Ref table week No.'!$B:$B,-1)),"")</f>
        <v/>
      </c>
    </row>
    <row r="3910" spans="9:9" x14ac:dyDescent="0.35">
      <c r="I3910" s="18" t="str">
        <f>IFERROR(IF($E3910="","",MATCH(E3910,'Ref table week No.'!$B:$B,-1)),"")</f>
        <v/>
      </c>
    </row>
    <row r="3911" spans="9:9" x14ac:dyDescent="0.35">
      <c r="I3911" s="18" t="str">
        <f>IFERROR(IF($E3911="","",MATCH(E3911,'Ref table week No.'!$B:$B,-1)),"")</f>
        <v/>
      </c>
    </row>
    <row r="3912" spans="9:9" x14ac:dyDescent="0.35">
      <c r="I3912" s="18" t="str">
        <f>IFERROR(IF($E3912="","",MATCH(E3912,'Ref table week No.'!$B:$B,-1)),"")</f>
        <v/>
      </c>
    </row>
    <row r="3913" spans="9:9" x14ac:dyDescent="0.35">
      <c r="I3913" s="18" t="str">
        <f>IFERROR(IF($E3913="","",MATCH(E3913,'Ref table week No.'!$B:$B,-1)),"")</f>
        <v/>
      </c>
    </row>
    <row r="3914" spans="9:9" x14ac:dyDescent="0.35">
      <c r="I3914" s="18" t="str">
        <f>IFERROR(IF($E3914="","",MATCH(E3914,'Ref table week No.'!$B:$B,-1)),"")</f>
        <v/>
      </c>
    </row>
    <row r="3915" spans="9:9" x14ac:dyDescent="0.35">
      <c r="I3915" s="18" t="str">
        <f>IFERROR(IF($E3915="","",MATCH(E3915,'Ref table week No.'!$B:$B,-1)),"")</f>
        <v/>
      </c>
    </row>
    <row r="3916" spans="9:9" x14ac:dyDescent="0.35">
      <c r="I3916" s="18" t="str">
        <f>IFERROR(IF($E3916="","",MATCH(E3916,'Ref table week No.'!$B:$B,-1)),"")</f>
        <v/>
      </c>
    </row>
    <row r="3917" spans="9:9" x14ac:dyDescent="0.35">
      <c r="I3917" s="18" t="str">
        <f>IFERROR(IF($E3917="","",MATCH(E3917,'Ref table week No.'!$B:$B,-1)),"")</f>
        <v/>
      </c>
    </row>
    <row r="3918" spans="9:9" x14ac:dyDescent="0.35">
      <c r="I3918" s="18" t="str">
        <f>IFERROR(IF($E3918="","",MATCH(E3918,'Ref table week No.'!$B:$B,-1)),"")</f>
        <v/>
      </c>
    </row>
    <row r="3919" spans="9:9" x14ac:dyDescent="0.35">
      <c r="I3919" s="18" t="str">
        <f>IFERROR(IF($E3919="","",MATCH(E3919,'Ref table week No.'!$B:$B,-1)),"")</f>
        <v/>
      </c>
    </row>
    <row r="3920" spans="9:9" x14ac:dyDescent="0.35">
      <c r="I3920" s="18" t="str">
        <f>IFERROR(IF($E3920="","",MATCH(E3920,'Ref table week No.'!$B:$B,-1)),"")</f>
        <v/>
      </c>
    </row>
    <row r="3921" spans="9:9" x14ac:dyDescent="0.35">
      <c r="I3921" s="18" t="str">
        <f>IFERROR(IF($E3921="","",MATCH(E3921,'Ref table week No.'!$B:$B,-1)),"")</f>
        <v/>
      </c>
    </row>
    <row r="3922" spans="9:9" x14ac:dyDescent="0.35">
      <c r="I3922" s="18" t="str">
        <f>IFERROR(IF($E3922="","",MATCH(E3922,'Ref table week No.'!$B:$B,-1)),"")</f>
        <v/>
      </c>
    </row>
    <row r="3923" spans="9:9" x14ac:dyDescent="0.35">
      <c r="I3923" s="18" t="str">
        <f>IFERROR(IF($E3923="","",MATCH(E3923,'Ref table week No.'!$B:$B,-1)),"")</f>
        <v/>
      </c>
    </row>
    <row r="3924" spans="9:9" x14ac:dyDescent="0.35">
      <c r="I3924" s="18" t="str">
        <f>IFERROR(IF($E3924="","",MATCH(E3924,'Ref table week No.'!$B:$B,-1)),"")</f>
        <v/>
      </c>
    </row>
    <row r="3925" spans="9:9" x14ac:dyDescent="0.35">
      <c r="I3925" s="18" t="str">
        <f>IFERROR(IF($E3925="","",MATCH(E3925,'Ref table week No.'!$B:$B,-1)),"")</f>
        <v/>
      </c>
    </row>
    <row r="3926" spans="9:9" x14ac:dyDescent="0.35">
      <c r="I3926" s="18" t="str">
        <f>IFERROR(IF($E3926="","",MATCH(E3926,'Ref table week No.'!$B:$B,-1)),"")</f>
        <v/>
      </c>
    </row>
    <row r="3927" spans="9:9" x14ac:dyDescent="0.35">
      <c r="I3927" s="18" t="str">
        <f>IFERROR(IF($E3927="","",MATCH(E3927,'Ref table week No.'!$B:$B,-1)),"")</f>
        <v/>
      </c>
    </row>
    <row r="3928" spans="9:9" x14ac:dyDescent="0.35">
      <c r="I3928" s="18" t="str">
        <f>IFERROR(IF($E3928="","",MATCH(E3928,'Ref table week No.'!$B:$B,-1)),"")</f>
        <v/>
      </c>
    </row>
    <row r="3929" spans="9:9" x14ac:dyDescent="0.35">
      <c r="I3929" s="18" t="str">
        <f>IFERROR(IF($E3929="","",MATCH(E3929,'Ref table week No.'!$B:$B,-1)),"")</f>
        <v/>
      </c>
    </row>
    <row r="3930" spans="9:9" x14ac:dyDescent="0.35">
      <c r="I3930" s="18" t="str">
        <f>IFERROR(IF($E3930="","",MATCH(E3930,'Ref table week No.'!$B:$B,-1)),"")</f>
        <v/>
      </c>
    </row>
    <row r="3931" spans="9:9" x14ac:dyDescent="0.35">
      <c r="I3931" s="18" t="str">
        <f>IFERROR(IF($E3931="","",MATCH(E3931,'Ref table week No.'!$B:$B,-1)),"")</f>
        <v/>
      </c>
    </row>
    <row r="3932" spans="9:9" x14ac:dyDescent="0.35">
      <c r="I3932" s="18" t="str">
        <f>IFERROR(IF($E3932="","",MATCH(E3932,'Ref table week No.'!$B:$B,-1)),"")</f>
        <v/>
      </c>
    </row>
    <row r="3933" spans="9:9" x14ac:dyDescent="0.35">
      <c r="I3933" s="18" t="str">
        <f>IFERROR(IF($E3933="","",MATCH(E3933,'Ref table week No.'!$B:$B,-1)),"")</f>
        <v/>
      </c>
    </row>
    <row r="3934" spans="9:9" x14ac:dyDescent="0.35">
      <c r="I3934" s="18" t="str">
        <f>IFERROR(IF($E3934="","",MATCH(E3934,'Ref table week No.'!$B:$B,-1)),"")</f>
        <v/>
      </c>
    </row>
    <row r="3935" spans="9:9" x14ac:dyDescent="0.35">
      <c r="I3935" s="18" t="str">
        <f>IFERROR(IF($E3935="","",MATCH(E3935,'Ref table week No.'!$B:$B,-1)),"")</f>
        <v/>
      </c>
    </row>
    <row r="3936" spans="9:9" x14ac:dyDescent="0.35">
      <c r="I3936" s="18" t="str">
        <f>IFERROR(IF($E3936="","",MATCH(E3936,'Ref table week No.'!$B:$B,-1)),"")</f>
        <v/>
      </c>
    </row>
    <row r="3937" spans="9:9" x14ac:dyDescent="0.35">
      <c r="I3937" s="18" t="str">
        <f>IFERROR(IF($E3937="","",MATCH(E3937,'Ref table week No.'!$B:$B,-1)),"")</f>
        <v/>
      </c>
    </row>
    <row r="3938" spans="9:9" x14ac:dyDescent="0.35">
      <c r="I3938" s="18" t="str">
        <f>IFERROR(IF($E3938="","",MATCH(E3938,'Ref table week No.'!$B:$B,-1)),"")</f>
        <v/>
      </c>
    </row>
    <row r="3939" spans="9:9" x14ac:dyDescent="0.35">
      <c r="I3939" s="18" t="str">
        <f>IFERROR(IF($E3939="","",MATCH(E3939,'Ref table week No.'!$B:$B,-1)),"")</f>
        <v/>
      </c>
    </row>
    <row r="3940" spans="9:9" x14ac:dyDescent="0.35">
      <c r="I3940" s="18" t="str">
        <f>IFERROR(IF($E3940="","",MATCH(E3940,'Ref table week No.'!$B:$B,-1)),"")</f>
        <v/>
      </c>
    </row>
    <row r="3941" spans="9:9" x14ac:dyDescent="0.35">
      <c r="I3941" s="18" t="str">
        <f>IFERROR(IF($E3941="","",MATCH(E3941,'Ref table week No.'!$B:$B,-1)),"")</f>
        <v/>
      </c>
    </row>
    <row r="3942" spans="9:9" x14ac:dyDescent="0.35">
      <c r="I3942" s="18" t="str">
        <f>IFERROR(IF($E3942="","",MATCH(E3942,'Ref table week No.'!$B:$B,-1)),"")</f>
        <v/>
      </c>
    </row>
    <row r="3943" spans="9:9" x14ac:dyDescent="0.35">
      <c r="I3943" s="18" t="str">
        <f>IFERROR(IF($E3943="","",MATCH(E3943,'Ref table week No.'!$B:$B,-1)),"")</f>
        <v/>
      </c>
    </row>
    <row r="3944" spans="9:9" x14ac:dyDescent="0.35">
      <c r="I3944" s="18" t="str">
        <f>IFERROR(IF($E3944="","",MATCH(E3944,'Ref table week No.'!$B:$B,-1)),"")</f>
        <v/>
      </c>
    </row>
    <row r="3945" spans="9:9" x14ac:dyDescent="0.35">
      <c r="I3945" s="18" t="str">
        <f>IFERROR(IF($E3945="","",MATCH(E3945,'Ref table week No.'!$B:$B,-1)),"")</f>
        <v/>
      </c>
    </row>
    <row r="3946" spans="9:9" x14ac:dyDescent="0.35">
      <c r="I3946" s="18" t="str">
        <f>IFERROR(IF($E3946="","",MATCH(E3946,'Ref table week No.'!$B:$B,-1)),"")</f>
        <v/>
      </c>
    </row>
    <row r="3947" spans="9:9" x14ac:dyDescent="0.35">
      <c r="I3947" s="18" t="str">
        <f>IFERROR(IF($E3947="","",MATCH(E3947,'Ref table week No.'!$B:$B,-1)),"")</f>
        <v/>
      </c>
    </row>
    <row r="3948" spans="9:9" x14ac:dyDescent="0.35">
      <c r="I3948" s="18" t="str">
        <f>IFERROR(IF($E3948="","",MATCH(E3948,'Ref table week No.'!$B:$B,-1)),"")</f>
        <v/>
      </c>
    </row>
    <row r="3949" spans="9:9" x14ac:dyDescent="0.35">
      <c r="I3949" s="18" t="str">
        <f>IFERROR(IF($E3949="","",MATCH(E3949,'Ref table week No.'!$B:$B,-1)),"")</f>
        <v/>
      </c>
    </row>
    <row r="3950" spans="9:9" x14ac:dyDescent="0.35">
      <c r="I3950" s="18" t="str">
        <f>IFERROR(IF($E3950="","",MATCH(E3950,'Ref table week No.'!$B:$B,-1)),"")</f>
        <v/>
      </c>
    </row>
    <row r="3951" spans="9:9" x14ac:dyDescent="0.35">
      <c r="I3951" s="18" t="str">
        <f>IFERROR(IF($E3951="","",MATCH(E3951,'Ref table week No.'!$B:$B,-1)),"")</f>
        <v/>
      </c>
    </row>
    <row r="3952" spans="9:9" x14ac:dyDescent="0.35">
      <c r="I3952" s="18" t="str">
        <f>IFERROR(IF($E3952="","",MATCH(E3952,'Ref table week No.'!$B:$B,-1)),"")</f>
        <v/>
      </c>
    </row>
    <row r="3953" spans="9:9" x14ac:dyDescent="0.35">
      <c r="I3953" s="18" t="str">
        <f>IFERROR(IF($E3953="","",MATCH(E3953,'Ref table week No.'!$B:$B,-1)),"")</f>
        <v/>
      </c>
    </row>
    <row r="3954" spans="9:9" x14ac:dyDescent="0.35">
      <c r="I3954" s="18" t="str">
        <f>IFERROR(IF($E3954="","",MATCH(E3954,'Ref table week No.'!$B:$B,-1)),"")</f>
        <v/>
      </c>
    </row>
    <row r="3955" spans="9:9" x14ac:dyDescent="0.35">
      <c r="I3955" s="18" t="str">
        <f>IFERROR(IF($E3955="","",MATCH(E3955,'Ref table week No.'!$B:$B,-1)),"")</f>
        <v/>
      </c>
    </row>
    <row r="3956" spans="9:9" x14ac:dyDescent="0.35">
      <c r="I3956" s="18" t="str">
        <f>IFERROR(IF($E3956="","",MATCH(E3956,'Ref table week No.'!$B:$B,-1)),"")</f>
        <v/>
      </c>
    </row>
    <row r="3957" spans="9:9" x14ac:dyDescent="0.35">
      <c r="I3957" s="18" t="str">
        <f>IFERROR(IF($E3957="","",MATCH(E3957,'Ref table week No.'!$B:$B,-1)),"")</f>
        <v/>
      </c>
    </row>
    <row r="3958" spans="9:9" x14ac:dyDescent="0.35">
      <c r="I3958" s="18" t="str">
        <f>IFERROR(IF($E3958="","",MATCH(E3958,'Ref table week No.'!$B:$B,-1)),"")</f>
        <v/>
      </c>
    </row>
    <row r="3959" spans="9:9" x14ac:dyDescent="0.35">
      <c r="I3959" s="18" t="str">
        <f>IFERROR(IF($E3959="","",MATCH(E3959,'Ref table week No.'!$B:$B,-1)),"")</f>
        <v/>
      </c>
    </row>
    <row r="3960" spans="9:9" x14ac:dyDescent="0.35">
      <c r="I3960" s="18" t="str">
        <f>IFERROR(IF($E3960="","",MATCH(E3960,'Ref table week No.'!$B:$B,-1)),"")</f>
        <v/>
      </c>
    </row>
    <row r="3961" spans="9:9" x14ac:dyDescent="0.35">
      <c r="I3961" s="18" t="str">
        <f>IFERROR(IF($E3961="","",MATCH(E3961,'Ref table week No.'!$B:$B,-1)),"")</f>
        <v/>
      </c>
    </row>
    <row r="3962" spans="9:9" x14ac:dyDescent="0.35">
      <c r="I3962" s="18" t="str">
        <f>IFERROR(IF($E3962="","",MATCH(E3962,'Ref table week No.'!$B:$B,-1)),"")</f>
        <v/>
      </c>
    </row>
    <row r="3963" spans="9:9" x14ac:dyDescent="0.35">
      <c r="I3963" s="18" t="str">
        <f>IFERROR(IF($E3963="","",MATCH(E3963,'Ref table week No.'!$B:$B,-1)),"")</f>
        <v/>
      </c>
    </row>
    <row r="3964" spans="9:9" x14ac:dyDescent="0.35">
      <c r="I3964" s="18" t="str">
        <f>IFERROR(IF($E3964="","",MATCH(E3964,'Ref table week No.'!$B:$B,-1)),"")</f>
        <v/>
      </c>
    </row>
    <row r="3965" spans="9:9" x14ac:dyDescent="0.35">
      <c r="I3965" s="18" t="str">
        <f>IFERROR(IF($E3965="","",MATCH(E3965,'Ref table week No.'!$B:$B,-1)),"")</f>
        <v/>
      </c>
    </row>
    <row r="3966" spans="9:9" x14ac:dyDescent="0.35">
      <c r="I3966" s="18" t="str">
        <f>IFERROR(IF($E3966="","",MATCH(E3966,'Ref table week No.'!$B:$B,-1)),"")</f>
        <v/>
      </c>
    </row>
    <row r="3967" spans="9:9" x14ac:dyDescent="0.35">
      <c r="I3967" s="18" t="str">
        <f>IFERROR(IF($E3967="","",MATCH(E3967,'Ref table week No.'!$B:$B,-1)),"")</f>
        <v/>
      </c>
    </row>
    <row r="3968" spans="9:9" x14ac:dyDescent="0.35">
      <c r="I3968" s="18" t="str">
        <f>IFERROR(IF($E3968="","",MATCH(E3968,'Ref table week No.'!$B:$B,-1)),"")</f>
        <v/>
      </c>
    </row>
    <row r="3969" spans="9:9" x14ac:dyDescent="0.35">
      <c r="I3969" s="18" t="str">
        <f>IFERROR(IF($E3969="","",MATCH(E3969,'Ref table week No.'!$B:$B,-1)),"")</f>
        <v/>
      </c>
    </row>
    <row r="3970" spans="9:9" x14ac:dyDescent="0.35">
      <c r="I3970" s="18" t="str">
        <f>IFERROR(IF($E3970="","",MATCH(E3970,'Ref table week No.'!$B:$B,-1)),"")</f>
        <v/>
      </c>
    </row>
    <row r="3971" spans="9:9" x14ac:dyDescent="0.35">
      <c r="I3971" s="18" t="str">
        <f>IFERROR(IF($E3971="","",MATCH(E3971,'Ref table week No.'!$B:$B,-1)),"")</f>
        <v/>
      </c>
    </row>
    <row r="3972" spans="9:9" x14ac:dyDescent="0.35">
      <c r="I3972" s="18" t="str">
        <f>IFERROR(IF($E3972="","",MATCH(E3972,'Ref table week No.'!$B:$B,-1)),"")</f>
        <v/>
      </c>
    </row>
    <row r="3973" spans="9:9" x14ac:dyDescent="0.35">
      <c r="I3973" s="18" t="str">
        <f>IFERROR(IF($E3973="","",MATCH(E3973,'Ref table week No.'!$B:$B,-1)),"")</f>
        <v/>
      </c>
    </row>
    <row r="3974" spans="9:9" x14ac:dyDescent="0.35">
      <c r="I3974" s="18" t="str">
        <f>IFERROR(IF($E3974="","",MATCH(E3974,'Ref table week No.'!$B:$B,-1)),"")</f>
        <v/>
      </c>
    </row>
    <row r="3975" spans="9:9" x14ac:dyDescent="0.35">
      <c r="I3975" s="18" t="str">
        <f>IFERROR(IF($E3975="","",MATCH(E3975,'Ref table week No.'!$B:$B,-1)),"")</f>
        <v/>
      </c>
    </row>
    <row r="3976" spans="9:9" x14ac:dyDescent="0.35">
      <c r="I3976" s="18" t="str">
        <f>IFERROR(IF($E3976="","",MATCH(E3976,'Ref table week No.'!$B:$B,-1)),"")</f>
        <v/>
      </c>
    </row>
    <row r="3977" spans="9:9" x14ac:dyDescent="0.35">
      <c r="I3977" s="18" t="str">
        <f>IFERROR(IF($E3977="","",MATCH(E3977,'Ref table week No.'!$B:$B,-1)),"")</f>
        <v/>
      </c>
    </row>
    <row r="3978" spans="9:9" x14ac:dyDescent="0.35">
      <c r="I3978" s="18" t="str">
        <f>IFERROR(IF($E3978="","",MATCH(E3978,'Ref table week No.'!$B:$B,-1)),"")</f>
        <v/>
      </c>
    </row>
    <row r="3979" spans="9:9" x14ac:dyDescent="0.35">
      <c r="I3979" s="18" t="str">
        <f>IFERROR(IF($E3979="","",MATCH(E3979,'Ref table week No.'!$B:$B,-1)),"")</f>
        <v/>
      </c>
    </row>
    <row r="3980" spans="9:9" x14ac:dyDescent="0.35">
      <c r="I3980" s="18" t="str">
        <f>IFERROR(IF($E3980="","",MATCH(E3980,'Ref table week No.'!$B:$B,-1)),"")</f>
        <v/>
      </c>
    </row>
    <row r="3981" spans="9:9" x14ac:dyDescent="0.35">
      <c r="I3981" s="18" t="str">
        <f>IFERROR(IF($E3981="","",MATCH(E3981,'Ref table week No.'!$B:$B,-1)),"")</f>
        <v/>
      </c>
    </row>
    <row r="3982" spans="9:9" x14ac:dyDescent="0.35">
      <c r="I3982" s="18" t="str">
        <f>IFERROR(IF($E3982="","",MATCH(E3982,'Ref table week No.'!$B:$B,-1)),"")</f>
        <v/>
      </c>
    </row>
    <row r="3983" spans="9:9" x14ac:dyDescent="0.35">
      <c r="I3983" s="18" t="str">
        <f>IFERROR(IF($E3983="","",MATCH(E3983,'Ref table week No.'!$B:$B,-1)),"")</f>
        <v/>
      </c>
    </row>
    <row r="3984" spans="9:9" x14ac:dyDescent="0.35">
      <c r="I3984" s="18" t="str">
        <f>IFERROR(IF($E3984="","",MATCH(E3984,'Ref table week No.'!$B:$B,-1)),"")</f>
        <v/>
      </c>
    </row>
    <row r="3985" spans="9:9" x14ac:dyDescent="0.35">
      <c r="I3985" s="18" t="str">
        <f>IFERROR(IF($E3985="","",MATCH(E3985,'Ref table week No.'!$B:$B,-1)),"")</f>
        <v/>
      </c>
    </row>
    <row r="3986" spans="9:9" x14ac:dyDescent="0.35">
      <c r="I3986" s="18" t="str">
        <f>IFERROR(IF($E3986="","",MATCH(E3986,'Ref table week No.'!$B:$B,-1)),"")</f>
        <v/>
      </c>
    </row>
    <row r="3987" spans="9:9" x14ac:dyDescent="0.35">
      <c r="I3987" s="18" t="str">
        <f>IFERROR(IF($E3987="","",MATCH(E3987,'Ref table week No.'!$B:$B,-1)),"")</f>
        <v/>
      </c>
    </row>
    <row r="3988" spans="9:9" x14ac:dyDescent="0.35">
      <c r="I3988" s="18" t="str">
        <f>IFERROR(IF($E3988="","",MATCH(E3988,'Ref table week No.'!$B:$B,-1)),"")</f>
        <v/>
      </c>
    </row>
    <row r="3989" spans="9:9" x14ac:dyDescent="0.35">
      <c r="I3989" s="18" t="str">
        <f>IFERROR(IF($E3989="","",MATCH(E3989,'Ref table week No.'!$B:$B,-1)),"")</f>
        <v/>
      </c>
    </row>
    <row r="3990" spans="9:9" x14ac:dyDescent="0.35">
      <c r="I3990" s="18" t="str">
        <f>IFERROR(IF($E3990="","",MATCH(E3990,'Ref table week No.'!$B:$B,-1)),"")</f>
        <v/>
      </c>
    </row>
    <row r="3991" spans="9:9" x14ac:dyDescent="0.35">
      <c r="I3991" s="18" t="str">
        <f>IFERROR(IF($E3991="","",MATCH(E3991,'Ref table week No.'!$B:$B,-1)),"")</f>
        <v/>
      </c>
    </row>
    <row r="3992" spans="9:9" x14ac:dyDescent="0.35">
      <c r="I3992" s="18" t="str">
        <f>IFERROR(IF($E3992="","",MATCH(E3992,'Ref table week No.'!$B:$B,-1)),"")</f>
        <v/>
      </c>
    </row>
    <row r="3993" spans="9:9" x14ac:dyDescent="0.35">
      <c r="I3993" s="18" t="str">
        <f>IFERROR(IF($E3993="","",MATCH(E3993,'Ref table week No.'!$B:$B,-1)),"")</f>
        <v/>
      </c>
    </row>
    <row r="3994" spans="9:9" x14ac:dyDescent="0.35">
      <c r="I3994" s="18" t="str">
        <f>IFERROR(IF($E3994="","",MATCH(E3994,'Ref table week No.'!$B:$B,-1)),"")</f>
        <v/>
      </c>
    </row>
    <row r="3995" spans="9:9" x14ac:dyDescent="0.35">
      <c r="I3995" s="18" t="str">
        <f>IFERROR(IF($E3995="","",MATCH(E3995,'Ref table week No.'!$B:$B,-1)),"")</f>
        <v/>
      </c>
    </row>
    <row r="3996" spans="9:9" x14ac:dyDescent="0.35">
      <c r="I3996" s="18" t="str">
        <f>IFERROR(IF($E3996="","",MATCH(E3996,'Ref table week No.'!$B:$B,-1)),"")</f>
        <v/>
      </c>
    </row>
    <row r="3997" spans="9:9" x14ac:dyDescent="0.35">
      <c r="I3997" s="18" t="str">
        <f>IFERROR(IF($E3997="","",MATCH(E3997,'Ref table week No.'!$B:$B,-1)),"")</f>
        <v/>
      </c>
    </row>
    <row r="3998" spans="9:9" x14ac:dyDescent="0.35">
      <c r="I3998" s="18" t="str">
        <f>IFERROR(IF($E3998="","",MATCH(E3998,'Ref table week No.'!$B:$B,-1)),"")</f>
        <v/>
      </c>
    </row>
    <row r="3999" spans="9:9" x14ac:dyDescent="0.35">
      <c r="I3999" s="18" t="str">
        <f>IFERROR(IF($E3999="","",MATCH(E3999,'Ref table week No.'!$B:$B,-1)),"")</f>
        <v/>
      </c>
    </row>
    <row r="4000" spans="9:9" x14ac:dyDescent="0.35">
      <c r="I4000" s="18" t="str">
        <f>IFERROR(IF($E4000="","",MATCH(E4000,'Ref table week No.'!$B:$B,-1)),"")</f>
        <v/>
      </c>
    </row>
    <row r="4001" spans="9:9" x14ac:dyDescent="0.35">
      <c r="I4001" s="18" t="str">
        <f>IFERROR(IF($E4001="","",MATCH(E4001,'Ref table week No.'!$B:$B,-1)),"")</f>
        <v/>
      </c>
    </row>
    <row r="4002" spans="9:9" x14ac:dyDescent="0.35">
      <c r="I4002" s="19"/>
    </row>
    <row r="4003" spans="9:9" x14ac:dyDescent="0.35">
      <c r="I4003" s="19"/>
    </row>
  </sheetData>
  <sheetProtection autoFilter="0"/>
  <autoFilter ref="A1:I3001" xr:uid="{226CC203-005F-4872-B419-8F59A190E97A}"/>
  <phoneticPr fontId="3" type="noConversion"/>
  <conditionalFormatting sqref="A1:XFD93 C420:XFD3001 A94:A3001 E94:XFD112 C187:H419 I113:XFD419 A3002:XFD4001 A4004:XFD1048576 A4002:H4003 J4002:XFD4003 E113:H186 A94:C186">
    <cfRule type="expression" dxfId="0" priority="1">
      <formula>_xlfn.ISFORMULA(A1)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812BE-B192-40BC-816F-842EF6E9C6DE}">
  <sheetPr>
    <tabColor theme="1"/>
  </sheetPr>
  <dimension ref="A1:C104"/>
  <sheetViews>
    <sheetView showGridLines="0" zoomScale="85" zoomScaleNormal="85" workbookViewId="0">
      <selection activeCell="C7" sqref="C7"/>
    </sheetView>
  </sheetViews>
  <sheetFormatPr defaultRowHeight="14.5" x14ac:dyDescent="0.35"/>
  <cols>
    <col min="1" max="1" width="9.1796875" style="1"/>
    <col min="2" max="3" width="16.453125" style="2" customWidth="1"/>
  </cols>
  <sheetData>
    <row r="1" spans="1:3" x14ac:dyDescent="0.35">
      <c r="A1" s="1">
        <v>1</v>
      </c>
      <c r="B1" s="11">
        <f>'Sales Volume'!$B$12</f>
        <v>44227</v>
      </c>
      <c r="C1" s="2" t="str">
        <f>TEXT(B1,"dddd")</f>
        <v>Sunday</v>
      </c>
    </row>
    <row r="2" spans="1:3" x14ac:dyDescent="0.35">
      <c r="A2" s="1">
        <v>2</v>
      </c>
      <c r="B2" s="3">
        <f>B1-7</f>
        <v>44220</v>
      </c>
      <c r="C2" s="2" t="str">
        <f t="shared" ref="C2:C65" si="0">TEXT(B2,"dddd")</f>
        <v>Sunday</v>
      </c>
    </row>
    <row r="3" spans="1:3" x14ac:dyDescent="0.35">
      <c r="A3" s="1">
        <v>3</v>
      </c>
      <c r="B3" s="3">
        <f t="shared" ref="B3:B66" si="1">B2-7</f>
        <v>44213</v>
      </c>
      <c r="C3" s="2" t="str">
        <f t="shared" si="0"/>
        <v>Sunday</v>
      </c>
    </row>
    <row r="4" spans="1:3" x14ac:dyDescent="0.35">
      <c r="A4" s="1">
        <v>4</v>
      </c>
      <c r="B4" s="3">
        <f t="shared" si="1"/>
        <v>44206</v>
      </c>
      <c r="C4" s="2" t="str">
        <f t="shared" si="0"/>
        <v>Sunday</v>
      </c>
    </row>
    <row r="5" spans="1:3" x14ac:dyDescent="0.35">
      <c r="A5" s="1">
        <v>5</v>
      </c>
      <c r="B5" s="3">
        <f t="shared" si="1"/>
        <v>44199</v>
      </c>
      <c r="C5" s="2" t="str">
        <f t="shared" si="0"/>
        <v>Sunday</v>
      </c>
    </row>
    <row r="6" spans="1:3" x14ac:dyDescent="0.35">
      <c r="A6" s="1">
        <v>6</v>
      </c>
      <c r="B6" s="3">
        <f t="shared" si="1"/>
        <v>44192</v>
      </c>
      <c r="C6" s="2" t="str">
        <f t="shared" si="0"/>
        <v>Sunday</v>
      </c>
    </row>
    <row r="7" spans="1:3" x14ac:dyDescent="0.35">
      <c r="A7" s="1">
        <v>7</v>
      </c>
      <c r="B7" s="3">
        <f t="shared" si="1"/>
        <v>44185</v>
      </c>
      <c r="C7" s="2" t="str">
        <f t="shared" si="0"/>
        <v>Sunday</v>
      </c>
    </row>
    <row r="8" spans="1:3" x14ac:dyDescent="0.35">
      <c r="A8" s="1">
        <v>8</v>
      </c>
      <c r="B8" s="3">
        <f t="shared" si="1"/>
        <v>44178</v>
      </c>
      <c r="C8" s="2" t="str">
        <f t="shared" si="0"/>
        <v>Sunday</v>
      </c>
    </row>
    <row r="9" spans="1:3" x14ac:dyDescent="0.35">
      <c r="A9" s="1">
        <v>9</v>
      </c>
      <c r="B9" s="3">
        <f t="shared" si="1"/>
        <v>44171</v>
      </c>
      <c r="C9" s="2" t="str">
        <f t="shared" si="0"/>
        <v>Sunday</v>
      </c>
    </row>
    <row r="10" spans="1:3" x14ac:dyDescent="0.35">
      <c r="A10" s="1">
        <v>10</v>
      </c>
      <c r="B10" s="3">
        <f t="shared" si="1"/>
        <v>44164</v>
      </c>
      <c r="C10" s="2" t="str">
        <f t="shared" si="0"/>
        <v>Sunday</v>
      </c>
    </row>
    <row r="11" spans="1:3" x14ac:dyDescent="0.35">
      <c r="A11" s="1">
        <v>11</v>
      </c>
      <c r="B11" s="3">
        <f t="shared" si="1"/>
        <v>44157</v>
      </c>
      <c r="C11" s="2" t="str">
        <f t="shared" si="0"/>
        <v>Sunday</v>
      </c>
    </row>
    <row r="12" spans="1:3" x14ac:dyDescent="0.35">
      <c r="A12" s="1">
        <v>12</v>
      </c>
      <c r="B12" s="3">
        <f t="shared" si="1"/>
        <v>44150</v>
      </c>
      <c r="C12" s="2" t="str">
        <f t="shared" si="0"/>
        <v>Sunday</v>
      </c>
    </row>
    <row r="13" spans="1:3" x14ac:dyDescent="0.35">
      <c r="A13" s="1">
        <v>13</v>
      </c>
      <c r="B13" s="3">
        <f t="shared" si="1"/>
        <v>44143</v>
      </c>
      <c r="C13" s="2" t="str">
        <f t="shared" si="0"/>
        <v>Sunday</v>
      </c>
    </row>
    <row r="14" spans="1:3" x14ac:dyDescent="0.35">
      <c r="A14" s="1">
        <v>14</v>
      </c>
      <c r="B14" s="3">
        <f t="shared" si="1"/>
        <v>44136</v>
      </c>
      <c r="C14" s="2" t="str">
        <f t="shared" si="0"/>
        <v>Sunday</v>
      </c>
    </row>
    <row r="15" spans="1:3" x14ac:dyDescent="0.35">
      <c r="A15" s="1">
        <v>15</v>
      </c>
      <c r="B15" s="3">
        <f t="shared" si="1"/>
        <v>44129</v>
      </c>
      <c r="C15" s="2" t="str">
        <f t="shared" si="0"/>
        <v>Sunday</v>
      </c>
    </row>
    <row r="16" spans="1:3" x14ac:dyDescent="0.35">
      <c r="A16" s="1">
        <v>16</v>
      </c>
      <c r="B16" s="3">
        <f t="shared" si="1"/>
        <v>44122</v>
      </c>
      <c r="C16" s="2" t="str">
        <f t="shared" si="0"/>
        <v>Sunday</v>
      </c>
    </row>
    <row r="17" spans="1:3" x14ac:dyDescent="0.35">
      <c r="A17" s="1">
        <v>17</v>
      </c>
      <c r="B17" s="3">
        <f t="shared" si="1"/>
        <v>44115</v>
      </c>
      <c r="C17" s="2" t="str">
        <f t="shared" si="0"/>
        <v>Sunday</v>
      </c>
    </row>
    <row r="18" spans="1:3" x14ac:dyDescent="0.35">
      <c r="A18" s="1">
        <v>18</v>
      </c>
      <c r="B18" s="3">
        <f t="shared" si="1"/>
        <v>44108</v>
      </c>
      <c r="C18" s="2" t="str">
        <f t="shared" si="0"/>
        <v>Sunday</v>
      </c>
    </row>
    <row r="19" spans="1:3" x14ac:dyDescent="0.35">
      <c r="A19" s="1">
        <v>19</v>
      </c>
      <c r="B19" s="3">
        <f t="shared" si="1"/>
        <v>44101</v>
      </c>
      <c r="C19" s="2" t="str">
        <f t="shared" si="0"/>
        <v>Sunday</v>
      </c>
    </row>
    <row r="20" spans="1:3" x14ac:dyDescent="0.35">
      <c r="A20" s="1">
        <v>20</v>
      </c>
      <c r="B20" s="3">
        <f t="shared" si="1"/>
        <v>44094</v>
      </c>
      <c r="C20" s="2" t="str">
        <f t="shared" si="0"/>
        <v>Sunday</v>
      </c>
    </row>
    <row r="21" spans="1:3" x14ac:dyDescent="0.35">
      <c r="A21" s="1">
        <v>21</v>
      </c>
      <c r="B21" s="3">
        <f t="shared" si="1"/>
        <v>44087</v>
      </c>
      <c r="C21" s="2" t="str">
        <f t="shared" si="0"/>
        <v>Sunday</v>
      </c>
    </row>
    <row r="22" spans="1:3" x14ac:dyDescent="0.35">
      <c r="A22" s="1">
        <v>22</v>
      </c>
      <c r="B22" s="3">
        <f t="shared" si="1"/>
        <v>44080</v>
      </c>
      <c r="C22" s="2" t="str">
        <f t="shared" si="0"/>
        <v>Sunday</v>
      </c>
    </row>
    <row r="23" spans="1:3" x14ac:dyDescent="0.35">
      <c r="A23" s="1">
        <v>23</v>
      </c>
      <c r="B23" s="3">
        <f t="shared" si="1"/>
        <v>44073</v>
      </c>
      <c r="C23" s="2" t="str">
        <f t="shared" si="0"/>
        <v>Sunday</v>
      </c>
    </row>
    <row r="24" spans="1:3" x14ac:dyDescent="0.35">
      <c r="A24" s="1">
        <v>24</v>
      </c>
      <c r="B24" s="3">
        <f t="shared" si="1"/>
        <v>44066</v>
      </c>
      <c r="C24" s="2" t="str">
        <f t="shared" si="0"/>
        <v>Sunday</v>
      </c>
    </row>
    <row r="25" spans="1:3" x14ac:dyDescent="0.35">
      <c r="A25" s="1">
        <v>25</v>
      </c>
      <c r="B25" s="3">
        <f t="shared" si="1"/>
        <v>44059</v>
      </c>
      <c r="C25" s="2" t="str">
        <f t="shared" si="0"/>
        <v>Sunday</v>
      </c>
    </row>
    <row r="26" spans="1:3" x14ac:dyDescent="0.35">
      <c r="A26" s="1">
        <v>26</v>
      </c>
      <c r="B26" s="3">
        <f t="shared" si="1"/>
        <v>44052</v>
      </c>
      <c r="C26" s="2" t="str">
        <f t="shared" si="0"/>
        <v>Sunday</v>
      </c>
    </row>
    <row r="27" spans="1:3" x14ac:dyDescent="0.35">
      <c r="A27" s="1">
        <v>27</v>
      </c>
      <c r="B27" s="3">
        <f t="shared" si="1"/>
        <v>44045</v>
      </c>
      <c r="C27" s="2" t="str">
        <f t="shared" si="0"/>
        <v>Sunday</v>
      </c>
    </row>
    <row r="28" spans="1:3" x14ac:dyDescent="0.35">
      <c r="A28" s="1">
        <v>28</v>
      </c>
      <c r="B28" s="3">
        <f t="shared" si="1"/>
        <v>44038</v>
      </c>
      <c r="C28" s="2" t="str">
        <f t="shared" si="0"/>
        <v>Sunday</v>
      </c>
    </row>
    <row r="29" spans="1:3" x14ac:dyDescent="0.35">
      <c r="A29" s="1">
        <v>29</v>
      </c>
      <c r="B29" s="3">
        <f t="shared" si="1"/>
        <v>44031</v>
      </c>
      <c r="C29" s="2" t="str">
        <f t="shared" si="0"/>
        <v>Sunday</v>
      </c>
    </row>
    <row r="30" spans="1:3" x14ac:dyDescent="0.35">
      <c r="A30" s="1">
        <v>30</v>
      </c>
      <c r="B30" s="3">
        <f t="shared" si="1"/>
        <v>44024</v>
      </c>
      <c r="C30" s="2" t="str">
        <f t="shared" si="0"/>
        <v>Sunday</v>
      </c>
    </row>
    <row r="31" spans="1:3" x14ac:dyDescent="0.35">
      <c r="A31" s="1">
        <v>31</v>
      </c>
      <c r="B31" s="3">
        <f t="shared" si="1"/>
        <v>44017</v>
      </c>
      <c r="C31" s="2" t="str">
        <f t="shared" si="0"/>
        <v>Sunday</v>
      </c>
    </row>
    <row r="32" spans="1:3" x14ac:dyDescent="0.35">
      <c r="A32" s="1">
        <v>32</v>
      </c>
      <c r="B32" s="3">
        <f t="shared" si="1"/>
        <v>44010</v>
      </c>
      <c r="C32" s="2" t="str">
        <f t="shared" si="0"/>
        <v>Sunday</v>
      </c>
    </row>
    <row r="33" spans="1:3" x14ac:dyDescent="0.35">
      <c r="A33" s="1">
        <v>33</v>
      </c>
      <c r="B33" s="3">
        <f t="shared" si="1"/>
        <v>44003</v>
      </c>
      <c r="C33" s="2" t="str">
        <f t="shared" si="0"/>
        <v>Sunday</v>
      </c>
    </row>
    <row r="34" spans="1:3" x14ac:dyDescent="0.35">
      <c r="A34" s="1">
        <v>34</v>
      </c>
      <c r="B34" s="3">
        <f t="shared" si="1"/>
        <v>43996</v>
      </c>
      <c r="C34" s="2" t="str">
        <f t="shared" si="0"/>
        <v>Sunday</v>
      </c>
    </row>
    <row r="35" spans="1:3" x14ac:dyDescent="0.35">
      <c r="A35" s="1">
        <v>35</v>
      </c>
      <c r="B35" s="3">
        <f t="shared" si="1"/>
        <v>43989</v>
      </c>
      <c r="C35" s="2" t="str">
        <f t="shared" si="0"/>
        <v>Sunday</v>
      </c>
    </row>
    <row r="36" spans="1:3" x14ac:dyDescent="0.35">
      <c r="A36" s="1">
        <v>36</v>
      </c>
      <c r="B36" s="3">
        <f t="shared" si="1"/>
        <v>43982</v>
      </c>
      <c r="C36" s="2" t="str">
        <f t="shared" si="0"/>
        <v>Sunday</v>
      </c>
    </row>
    <row r="37" spans="1:3" x14ac:dyDescent="0.35">
      <c r="A37" s="1">
        <v>37</v>
      </c>
      <c r="B37" s="3">
        <f t="shared" si="1"/>
        <v>43975</v>
      </c>
      <c r="C37" s="2" t="str">
        <f t="shared" si="0"/>
        <v>Sunday</v>
      </c>
    </row>
    <row r="38" spans="1:3" x14ac:dyDescent="0.35">
      <c r="A38" s="1">
        <v>38</v>
      </c>
      <c r="B38" s="3">
        <f t="shared" si="1"/>
        <v>43968</v>
      </c>
      <c r="C38" s="2" t="str">
        <f t="shared" si="0"/>
        <v>Sunday</v>
      </c>
    </row>
    <row r="39" spans="1:3" x14ac:dyDescent="0.35">
      <c r="A39" s="1">
        <v>39</v>
      </c>
      <c r="B39" s="3">
        <f t="shared" si="1"/>
        <v>43961</v>
      </c>
      <c r="C39" s="2" t="str">
        <f t="shared" si="0"/>
        <v>Sunday</v>
      </c>
    </row>
    <row r="40" spans="1:3" x14ac:dyDescent="0.35">
      <c r="A40" s="1">
        <v>40</v>
      </c>
      <c r="B40" s="3">
        <f t="shared" si="1"/>
        <v>43954</v>
      </c>
      <c r="C40" s="2" t="str">
        <f t="shared" si="0"/>
        <v>Sunday</v>
      </c>
    </row>
    <row r="41" spans="1:3" x14ac:dyDescent="0.35">
      <c r="A41" s="1">
        <v>41</v>
      </c>
      <c r="B41" s="3">
        <f t="shared" si="1"/>
        <v>43947</v>
      </c>
      <c r="C41" s="2" t="str">
        <f t="shared" si="0"/>
        <v>Sunday</v>
      </c>
    </row>
    <row r="42" spans="1:3" x14ac:dyDescent="0.35">
      <c r="A42" s="1">
        <v>42</v>
      </c>
      <c r="B42" s="3">
        <f t="shared" si="1"/>
        <v>43940</v>
      </c>
      <c r="C42" s="2" t="str">
        <f t="shared" si="0"/>
        <v>Sunday</v>
      </c>
    </row>
    <row r="43" spans="1:3" x14ac:dyDescent="0.35">
      <c r="A43" s="1">
        <v>43</v>
      </c>
      <c r="B43" s="3">
        <f t="shared" si="1"/>
        <v>43933</v>
      </c>
      <c r="C43" s="2" t="str">
        <f t="shared" si="0"/>
        <v>Sunday</v>
      </c>
    </row>
    <row r="44" spans="1:3" x14ac:dyDescent="0.35">
      <c r="A44" s="1">
        <v>44</v>
      </c>
      <c r="B44" s="3">
        <f t="shared" si="1"/>
        <v>43926</v>
      </c>
      <c r="C44" s="2" t="str">
        <f t="shared" si="0"/>
        <v>Sunday</v>
      </c>
    </row>
    <row r="45" spans="1:3" x14ac:dyDescent="0.35">
      <c r="A45" s="1">
        <v>45</v>
      </c>
      <c r="B45" s="3">
        <f t="shared" si="1"/>
        <v>43919</v>
      </c>
      <c r="C45" s="2" t="str">
        <f t="shared" si="0"/>
        <v>Sunday</v>
      </c>
    </row>
    <row r="46" spans="1:3" x14ac:dyDescent="0.35">
      <c r="A46" s="1">
        <v>46</v>
      </c>
      <c r="B46" s="3">
        <f t="shared" si="1"/>
        <v>43912</v>
      </c>
      <c r="C46" s="2" t="str">
        <f t="shared" si="0"/>
        <v>Sunday</v>
      </c>
    </row>
    <row r="47" spans="1:3" x14ac:dyDescent="0.35">
      <c r="A47" s="1">
        <v>47</v>
      </c>
      <c r="B47" s="3">
        <f t="shared" si="1"/>
        <v>43905</v>
      </c>
      <c r="C47" s="2" t="str">
        <f t="shared" si="0"/>
        <v>Sunday</v>
      </c>
    </row>
    <row r="48" spans="1:3" x14ac:dyDescent="0.35">
      <c r="A48" s="1">
        <v>48</v>
      </c>
      <c r="B48" s="3">
        <f t="shared" si="1"/>
        <v>43898</v>
      </c>
      <c r="C48" s="2" t="str">
        <f t="shared" si="0"/>
        <v>Sunday</v>
      </c>
    </row>
    <row r="49" spans="1:3" x14ac:dyDescent="0.35">
      <c r="A49" s="1">
        <v>49</v>
      </c>
      <c r="B49" s="3">
        <f t="shared" si="1"/>
        <v>43891</v>
      </c>
      <c r="C49" s="2" t="str">
        <f t="shared" si="0"/>
        <v>Sunday</v>
      </c>
    </row>
    <row r="50" spans="1:3" x14ac:dyDescent="0.35">
      <c r="A50" s="1">
        <v>50</v>
      </c>
      <c r="B50" s="3">
        <f t="shared" si="1"/>
        <v>43884</v>
      </c>
      <c r="C50" s="2" t="str">
        <f t="shared" si="0"/>
        <v>Sunday</v>
      </c>
    </row>
    <row r="51" spans="1:3" x14ac:dyDescent="0.35">
      <c r="A51" s="1">
        <v>51</v>
      </c>
      <c r="B51" s="3">
        <f t="shared" si="1"/>
        <v>43877</v>
      </c>
      <c r="C51" s="2" t="str">
        <f t="shared" si="0"/>
        <v>Sunday</v>
      </c>
    </row>
    <row r="52" spans="1:3" x14ac:dyDescent="0.35">
      <c r="A52" s="1">
        <v>52</v>
      </c>
      <c r="B52" s="3">
        <f t="shared" si="1"/>
        <v>43870</v>
      </c>
      <c r="C52" s="2" t="str">
        <f t="shared" si="0"/>
        <v>Sunday</v>
      </c>
    </row>
    <row r="53" spans="1:3" x14ac:dyDescent="0.35">
      <c r="A53" s="1">
        <v>53</v>
      </c>
      <c r="B53" s="3">
        <f t="shared" si="1"/>
        <v>43863</v>
      </c>
      <c r="C53" s="2" t="str">
        <f t="shared" si="0"/>
        <v>Sunday</v>
      </c>
    </row>
    <row r="54" spans="1:3" x14ac:dyDescent="0.35">
      <c r="A54" s="1">
        <v>54</v>
      </c>
      <c r="B54" s="3">
        <f t="shared" si="1"/>
        <v>43856</v>
      </c>
      <c r="C54" s="2" t="str">
        <f t="shared" si="0"/>
        <v>Sunday</v>
      </c>
    </row>
    <row r="55" spans="1:3" x14ac:dyDescent="0.35">
      <c r="A55" s="1">
        <v>55</v>
      </c>
      <c r="B55" s="3">
        <f t="shared" si="1"/>
        <v>43849</v>
      </c>
      <c r="C55" s="2" t="str">
        <f t="shared" si="0"/>
        <v>Sunday</v>
      </c>
    </row>
    <row r="56" spans="1:3" x14ac:dyDescent="0.35">
      <c r="A56" s="1">
        <v>56</v>
      </c>
      <c r="B56" s="3">
        <f t="shared" si="1"/>
        <v>43842</v>
      </c>
      <c r="C56" s="2" t="str">
        <f t="shared" si="0"/>
        <v>Sunday</v>
      </c>
    </row>
    <row r="57" spans="1:3" x14ac:dyDescent="0.35">
      <c r="A57" s="1">
        <v>57</v>
      </c>
      <c r="B57" s="3">
        <f t="shared" si="1"/>
        <v>43835</v>
      </c>
      <c r="C57" s="2" t="str">
        <f t="shared" si="0"/>
        <v>Sunday</v>
      </c>
    </row>
    <row r="58" spans="1:3" x14ac:dyDescent="0.35">
      <c r="A58" s="1">
        <v>58</v>
      </c>
      <c r="B58" s="3">
        <f t="shared" si="1"/>
        <v>43828</v>
      </c>
      <c r="C58" s="2" t="str">
        <f t="shared" si="0"/>
        <v>Sunday</v>
      </c>
    </row>
    <row r="59" spans="1:3" x14ac:dyDescent="0.35">
      <c r="A59" s="1">
        <v>59</v>
      </c>
      <c r="B59" s="3">
        <f t="shared" si="1"/>
        <v>43821</v>
      </c>
      <c r="C59" s="2" t="str">
        <f t="shared" si="0"/>
        <v>Sunday</v>
      </c>
    </row>
    <row r="60" spans="1:3" x14ac:dyDescent="0.35">
      <c r="A60" s="1">
        <v>60</v>
      </c>
      <c r="B60" s="3">
        <f t="shared" si="1"/>
        <v>43814</v>
      </c>
      <c r="C60" s="2" t="str">
        <f t="shared" si="0"/>
        <v>Sunday</v>
      </c>
    </row>
    <row r="61" spans="1:3" x14ac:dyDescent="0.35">
      <c r="A61" s="1">
        <v>61</v>
      </c>
      <c r="B61" s="3">
        <f t="shared" si="1"/>
        <v>43807</v>
      </c>
      <c r="C61" s="2" t="str">
        <f t="shared" si="0"/>
        <v>Sunday</v>
      </c>
    </row>
    <row r="62" spans="1:3" x14ac:dyDescent="0.35">
      <c r="A62" s="1">
        <v>62</v>
      </c>
      <c r="B62" s="3">
        <f t="shared" si="1"/>
        <v>43800</v>
      </c>
      <c r="C62" s="2" t="str">
        <f t="shared" si="0"/>
        <v>Sunday</v>
      </c>
    </row>
    <row r="63" spans="1:3" x14ac:dyDescent="0.35">
      <c r="A63" s="1">
        <v>63</v>
      </c>
      <c r="B63" s="3">
        <f t="shared" si="1"/>
        <v>43793</v>
      </c>
      <c r="C63" s="2" t="str">
        <f t="shared" si="0"/>
        <v>Sunday</v>
      </c>
    </row>
    <row r="64" spans="1:3" x14ac:dyDescent="0.35">
      <c r="A64" s="1">
        <v>64</v>
      </c>
      <c r="B64" s="3">
        <f t="shared" si="1"/>
        <v>43786</v>
      </c>
      <c r="C64" s="2" t="str">
        <f t="shared" si="0"/>
        <v>Sunday</v>
      </c>
    </row>
    <row r="65" spans="1:3" x14ac:dyDescent="0.35">
      <c r="A65" s="1">
        <v>65</v>
      </c>
      <c r="B65" s="3">
        <f t="shared" si="1"/>
        <v>43779</v>
      </c>
      <c r="C65" s="2" t="str">
        <f t="shared" si="0"/>
        <v>Sunday</v>
      </c>
    </row>
    <row r="66" spans="1:3" x14ac:dyDescent="0.35">
      <c r="A66" s="1">
        <v>66</v>
      </c>
      <c r="B66" s="3">
        <f t="shared" si="1"/>
        <v>43772</v>
      </c>
      <c r="C66" s="2" t="str">
        <f t="shared" ref="C66:C104" si="2">TEXT(B66,"dddd")</f>
        <v>Sunday</v>
      </c>
    </row>
    <row r="67" spans="1:3" x14ac:dyDescent="0.35">
      <c r="A67" s="1">
        <v>67</v>
      </c>
      <c r="B67" s="3">
        <f t="shared" ref="B67:B104" si="3">B66-7</f>
        <v>43765</v>
      </c>
      <c r="C67" s="2" t="str">
        <f t="shared" si="2"/>
        <v>Sunday</v>
      </c>
    </row>
    <row r="68" spans="1:3" x14ac:dyDescent="0.35">
      <c r="A68" s="1">
        <v>68</v>
      </c>
      <c r="B68" s="3">
        <f t="shared" si="3"/>
        <v>43758</v>
      </c>
      <c r="C68" s="2" t="str">
        <f t="shared" si="2"/>
        <v>Sunday</v>
      </c>
    </row>
    <row r="69" spans="1:3" x14ac:dyDescent="0.35">
      <c r="A69" s="1">
        <v>69</v>
      </c>
      <c r="B69" s="3">
        <f t="shared" si="3"/>
        <v>43751</v>
      </c>
      <c r="C69" s="2" t="str">
        <f t="shared" si="2"/>
        <v>Sunday</v>
      </c>
    </row>
    <row r="70" spans="1:3" x14ac:dyDescent="0.35">
      <c r="A70" s="1">
        <v>70</v>
      </c>
      <c r="B70" s="3">
        <f t="shared" si="3"/>
        <v>43744</v>
      </c>
      <c r="C70" s="2" t="str">
        <f t="shared" si="2"/>
        <v>Sunday</v>
      </c>
    </row>
    <row r="71" spans="1:3" x14ac:dyDescent="0.35">
      <c r="A71" s="1">
        <v>71</v>
      </c>
      <c r="B71" s="3">
        <f t="shared" si="3"/>
        <v>43737</v>
      </c>
      <c r="C71" s="2" t="str">
        <f t="shared" si="2"/>
        <v>Sunday</v>
      </c>
    </row>
    <row r="72" spans="1:3" x14ac:dyDescent="0.35">
      <c r="A72" s="1">
        <v>72</v>
      </c>
      <c r="B72" s="3">
        <f t="shared" si="3"/>
        <v>43730</v>
      </c>
      <c r="C72" s="2" t="str">
        <f t="shared" si="2"/>
        <v>Sunday</v>
      </c>
    </row>
    <row r="73" spans="1:3" x14ac:dyDescent="0.35">
      <c r="A73" s="1">
        <v>73</v>
      </c>
      <c r="B73" s="3">
        <f t="shared" si="3"/>
        <v>43723</v>
      </c>
      <c r="C73" s="2" t="str">
        <f t="shared" si="2"/>
        <v>Sunday</v>
      </c>
    </row>
    <row r="74" spans="1:3" x14ac:dyDescent="0.35">
      <c r="A74" s="1">
        <v>74</v>
      </c>
      <c r="B74" s="3">
        <f t="shared" si="3"/>
        <v>43716</v>
      </c>
      <c r="C74" s="2" t="str">
        <f t="shared" si="2"/>
        <v>Sunday</v>
      </c>
    </row>
    <row r="75" spans="1:3" x14ac:dyDescent="0.35">
      <c r="A75" s="1">
        <v>75</v>
      </c>
      <c r="B75" s="3">
        <f t="shared" si="3"/>
        <v>43709</v>
      </c>
      <c r="C75" s="2" t="str">
        <f t="shared" si="2"/>
        <v>Sunday</v>
      </c>
    </row>
    <row r="76" spans="1:3" x14ac:dyDescent="0.35">
      <c r="A76" s="1">
        <v>76</v>
      </c>
      <c r="B76" s="3">
        <f t="shared" si="3"/>
        <v>43702</v>
      </c>
      <c r="C76" s="2" t="str">
        <f t="shared" si="2"/>
        <v>Sunday</v>
      </c>
    </row>
    <row r="77" spans="1:3" x14ac:dyDescent="0.35">
      <c r="A77" s="1">
        <v>77</v>
      </c>
      <c r="B77" s="3">
        <f t="shared" si="3"/>
        <v>43695</v>
      </c>
      <c r="C77" s="2" t="str">
        <f t="shared" si="2"/>
        <v>Sunday</v>
      </c>
    </row>
    <row r="78" spans="1:3" x14ac:dyDescent="0.35">
      <c r="A78" s="1">
        <v>78</v>
      </c>
      <c r="B78" s="3">
        <f t="shared" si="3"/>
        <v>43688</v>
      </c>
      <c r="C78" s="2" t="str">
        <f t="shared" si="2"/>
        <v>Sunday</v>
      </c>
    </row>
    <row r="79" spans="1:3" x14ac:dyDescent="0.35">
      <c r="A79" s="1">
        <v>79</v>
      </c>
      <c r="B79" s="3">
        <f t="shared" si="3"/>
        <v>43681</v>
      </c>
      <c r="C79" s="2" t="str">
        <f t="shared" si="2"/>
        <v>Sunday</v>
      </c>
    </row>
    <row r="80" spans="1:3" x14ac:dyDescent="0.35">
      <c r="A80" s="1">
        <v>80</v>
      </c>
      <c r="B80" s="3">
        <f t="shared" si="3"/>
        <v>43674</v>
      </c>
      <c r="C80" s="2" t="str">
        <f t="shared" si="2"/>
        <v>Sunday</v>
      </c>
    </row>
    <row r="81" spans="1:3" x14ac:dyDescent="0.35">
      <c r="A81" s="1">
        <v>81</v>
      </c>
      <c r="B81" s="3">
        <f t="shared" si="3"/>
        <v>43667</v>
      </c>
      <c r="C81" s="2" t="str">
        <f t="shared" si="2"/>
        <v>Sunday</v>
      </c>
    </row>
    <row r="82" spans="1:3" x14ac:dyDescent="0.35">
      <c r="A82" s="1">
        <v>82</v>
      </c>
      <c r="B82" s="3">
        <f t="shared" si="3"/>
        <v>43660</v>
      </c>
      <c r="C82" s="2" t="str">
        <f t="shared" si="2"/>
        <v>Sunday</v>
      </c>
    </row>
    <row r="83" spans="1:3" x14ac:dyDescent="0.35">
      <c r="A83" s="1">
        <v>83</v>
      </c>
      <c r="B83" s="3">
        <f t="shared" si="3"/>
        <v>43653</v>
      </c>
      <c r="C83" s="2" t="str">
        <f t="shared" si="2"/>
        <v>Sunday</v>
      </c>
    </row>
    <row r="84" spans="1:3" x14ac:dyDescent="0.35">
      <c r="A84" s="1">
        <v>84</v>
      </c>
      <c r="B84" s="3">
        <f t="shared" si="3"/>
        <v>43646</v>
      </c>
      <c r="C84" s="2" t="str">
        <f t="shared" si="2"/>
        <v>Sunday</v>
      </c>
    </row>
    <row r="85" spans="1:3" x14ac:dyDescent="0.35">
      <c r="A85" s="1">
        <v>85</v>
      </c>
      <c r="B85" s="3">
        <f t="shared" si="3"/>
        <v>43639</v>
      </c>
      <c r="C85" s="2" t="str">
        <f t="shared" si="2"/>
        <v>Sunday</v>
      </c>
    </row>
    <row r="86" spans="1:3" x14ac:dyDescent="0.35">
      <c r="A86" s="1">
        <v>86</v>
      </c>
      <c r="B86" s="3">
        <f t="shared" si="3"/>
        <v>43632</v>
      </c>
      <c r="C86" s="2" t="str">
        <f t="shared" si="2"/>
        <v>Sunday</v>
      </c>
    </row>
    <row r="87" spans="1:3" x14ac:dyDescent="0.35">
      <c r="A87" s="1">
        <v>87</v>
      </c>
      <c r="B87" s="3">
        <f t="shared" si="3"/>
        <v>43625</v>
      </c>
      <c r="C87" s="2" t="str">
        <f t="shared" si="2"/>
        <v>Sunday</v>
      </c>
    </row>
    <row r="88" spans="1:3" x14ac:dyDescent="0.35">
      <c r="A88" s="1">
        <v>88</v>
      </c>
      <c r="B88" s="3">
        <f t="shared" si="3"/>
        <v>43618</v>
      </c>
      <c r="C88" s="2" t="str">
        <f t="shared" si="2"/>
        <v>Sunday</v>
      </c>
    </row>
    <row r="89" spans="1:3" x14ac:dyDescent="0.35">
      <c r="A89" s="1">
        <v>89</v>
      </c>
      <c r="B89" s="3">
        <f t="shared" si="3"/>
        <v>43611</v>
      </c>
      <c r="C89" s="2" t="str">
        <f t="shared" si="2"/>
        <v>Sunday</v>
      </c>
    </row>
    <row r="90" spans="1:3" x14ac:dyDescent="0.35">
      <c r="A90" s="1">
        <v>90</v>
      </c>
      <c r="B90" s="3">
        <f t="shared" si="3"/>
        <v>43604</v>
      </c>
      <c r="C90" s="2" t="str">
        <f t="shared" si="2"/>
        <v>Sunday</v>
      </c>
    </row>
    <row r="91" spans="1:3" x14ac:dyDescent="0.35">
      <c r="A91" s="1">
        <v>91</v>
      </c>
      <c r="B91" s="3">
        <f t="shared" si="3"/>
        <v>43597</v>
      </c>
      <c r="C91" s="2" t="str">
        <f t="shared" si="2"/>
        <v>Sunday</v>
      </c>
    </row>
    <row r="92" spans="1:3" x14ac:dyDescent="0.35">
      <c r="A92" s="1">
        <v>92</v>
      </c>
      <c r="B92" s="3">
        <f t="shared" si="3"/>
        <v>43590</v>
      </c>
      <c r="C92" s="2" t="str">
        <f t="shared" si="2"/>
        <v>Sunday</v>
      </c>
    </row>
    <row r="93" spans="1:3" x14ac:dyDescent="0.35">
      <c r="A93" s="1">
        <v>93</v>
      </c>
      <c r="B93" s="3">
        <f t="shared" si="3"/>
        <v>43583</v>
      </c>
      <c r="C93" s="2" t="str">
        <f t="shared" si="2"/>
        <v>Sunday</v>
      </c>
    </row>
    <row r="94" spans="1:3" x14ac:dyDescent="0.35">
      <c r="A94" s="1">
        <v>94</v>
      </c>
      <c r="B94" s="3">
        <f t="shared" si="3"/>
        <v>43576</v>
      </c>
      <c r="C94" s="2" t="str">
        <f t="shared" si="2"/>
        <v>Sunday</v>
      </c>
    </row>
    <row r="95" spans="1:3" x14ac:dyDescent="0.35">
      <c r="A95" s="1">
        <v>95</v>
      </c>
      <c r="B95" s="3">
        <f t="shared" si="3"/>
        <v>43569</v>
      </c>
      <c r="C95" s="2" t="str">
        <f t="shared" si="2"/>
        <v>Sunday</v>
      </c>
    </row>
    <row r="96" spans="1:3" x14ac:dyDescent="0.35">
      <c r="A96" s="1">
        <v>96</v>
      </c>
      <c r="B96" s="3">
        <f t="shared" si="3"/>
        <v>43562</v>
      </c>
      <c r="C96" s="2" t="str">
        <f t="shared" si="2"/>
        <v>Sunday</v>
      </c>
    </row>
    <row r="97" spans="1:3" x14ac:dyDescent="0.35">
      <c r="A97" s="1">
        <v>97</v>
      </c>
      <c r="B97" s="3">
        <f t="shared" si="3"/>
        <v>43555</v>
      </c>
      <c r="C97" s="2" t="str">
        <f t="shared" si="2"/>
        <v>Sunday</v>
      </c>
    </row>
    <row r="98" spans="1:3" x14ac:dyDescent="0.35">
      <c r="A98" s="1">
        <v>98</v>
      </c>
      <c r="B98" s="3">
        <f t="shared" si="3"/>
        <v>43548</v>
      </c>
      <c r="C98" s="2" t="str">
        <f t="shared" si="2"/>
        <v>Sunday</v>
      </c>
    </row>
    <row r="99" spans="1:3" x14ac:dyDescent="0.35">
      <c r="A99" s="1">
        <v>99</v>
      </c>
      <c r="B99" s="3">
        <f t="shared" si="3"/>
        <v>43541</v>
      </c>
      <c r="C99" s="2" t="str">
        <f t="shared" si="2"/>
        <v>Sunday</v>
      </c>
    </row>
    <row r="100" spans="1:3" x14ac:dyDescent="0.35">
      <c r="A100" s="1">
        <v>100</v>
      </c>
      <c r="B100" s="3">
        <f t="shared" si="3"/>
        <v>43534</v>
      </c>
      <c r="C100" s="2" t="str">
        <f t="shared" si="2"/>
        <v>Sunday</v>
      </c>
    </row>
    <row r="101" spans="1:3" x14ac:dyDescent="0.35">
      <c r="A101" s="1">
        <v>101</v>
      </c>
      <c r="B101" s="3">
        <f t="shared" si="3"/>
        <v>43527</v>
      </c>
      <c r="C101" s="2" t="str">
        <f t="shared" si="2"/>
        <v>Sunday</v>
      </c>
    </row>
    <row r="102" spans="1:3" x14ac:dyDescent="0.35">
      <c r="A102" s="1">
        <v>102</v>
      </c>
      <c r="B102" s="3">
        <f t="shared" si="3"/>
        <v>43520</v>
      </c>
      <c r="C102" s="2" t="str">
        <f t="shared" si="2"/>
        <v>Sunday</v>
      </c>
    </row>
    <row r="103" spans="1:3" x14ac:dyDescent="0.35">
      <c r="A103" s="1">
        <v>103</v>
      </c>
      <c r="B103" s="3">
        <f t="shared" si="3"/>
        <v>43513</v>
      </c>
      <c r="C103" s="2" t="str">
        <f t="shared" si="2"/>
        <v>Sunday</v>
      </c>
    </row>
    <row r="104" spans="1:3" x14ac:dyDescent="0.35">
      <c r="A104" s="1">
        <v>104</v>
      </c>
      <c r="B104" s="3">
        <f t="shared" si="3"/>
        <v>43506</v>
      </c>
      <c r="C104" s="2" t="str">
        <f t="shared" si="2"/>
        <v>Sunday</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9627-6650-412F-8AF6-D0F9599830C3}">
  <sheetPr>
    <tabColor theme="0" tint="-0.14999847407452621"/>
  </sheetPr>
  <dimension ref="A1:B4"/>
  <sheetViews>
    <sheetView workbookViewId="0">
      <selection activeCell="B1" sqref="B1"/>
    </sheetView>
  </sheetViews>
  <sheetFormatPr defaultRowHeight="14.5" x14ac:dyDescent="0.35"/>
  <cols>
    <col min="1" max="1" width="20.54296875" customWidth="1"/>
    <col min="2" max="2" width="13.453125" bestFit="1" customWidth="1"/>
  </cols>
  <sheetData>
    <row r="1" spans="1:2" x14ac:dyDescent="0.35">
      <c r="A1" t="s">
        <v>5</v>
      </c>
      <c r="B1" t="s">
        <v>41</v>
      </c>
    </row>
    <row r="2" spans="1:2" x14ac:dyDescent="0.35">
      <c r="A2" t="s">
        <v>6</v>
      </c>
      <c r="B2" t="s">
        <v>42</v>
      </c>
    </row>
    <row r="3" spans="1:2" x14ac:dyDescent="0.35">
      <c r="A3" t="s">
        <v>21</v>
      </c>
      <c r="B3" t="s">
        <v>43</v>
      </c>
    </row>
    <row r="4" spans="1:2" x14ac:dyDescent="0.35">
      <c r="B4" t="s">
        <v>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EFAA6-1807-4BC7-A345-5C3AC2416AB2}">
  <sheetPr>
    <tabColor theme="0" tint="-0.14999847407452621"/>
  </sheetPr>
  <dimension ref="B1:F35"/>
  <sheetViews>
    <sheetView showGridLines="0" zoomScale="90" zoomScaleNormal="90" workbookViewId="0">
      <selection activeCell="B1" sqref="B1"/>
    </sheetView>
  </sheetViews>
  <sheetFormatPr defaultRowHeight="14.5" x14ac:dyDescent="0.35"/>
  <cols>
    <col min="1" max="1" width="5.54296875" customWidth="1"/>
    <col min="2" max="2" width="29" customWidth="1"/>
    <col min="3" max="3" width="3" customWidth="1"/>
    <col min="4" max="4" width="29" customWidth="1"/>
    <col min="5" max="5" width="2.1796875" customWidth="1"/>
    <col min="6" max="6" width="29" customWidth="1"/>
    <col min="7" max="14" width="13.54296875" bestFit="1" customWidth="1"/>
    <col min="15" max="15" width="7.26953125" bestFit="1" customWidth="1"/>
  </cols>
  <sheetData>
    <row r="1" spans="2:6" x14ac:dyDescent="0.35">
      <c r="B1" s="6" t="s">
        <v>49</v>
      </c>
      <c r="D1" s="6" t="s">
        <v>49</v>
      </c>
      <c r="F1" s="6" t="s">
        <v>49</v>
      </c>
    </row>
    <row r="2" spans="2:6" x14ac:dyDescent="0.35">
      <c r="B2" s="2" t="s">
        <v>15</v>
      </c>
      <c r="D2" s="2" t="s">
        <v>67</v>
      </c>
      <c r="F2" s="2" t="s">
        <v>26</v>
      </c>
    </row>
    <row r="3" spans="2:6" x14ac:dyDescent="0.35">
      <c r="B3" s="2" t="s">
        <v>37</v>
      </c>
      <c r="D3" s="2" t="s">
        <v>68</v>
      </c>
      <c r="F3" s="2" t="s">
        <v>25</v>
      </c>
    </row>
    <row r="4" spans="2:6" x14ac:dyDescent="0.35">
      <c r="B4" s="2" t="s">
        <v>38</v>
      </c>
      <c r="D4" s="2" t="s">
        <v>77</v>
      </c>
      <c r="F4" s="2" t="s">
        <v>103</v>
      </c>
    </row>
    <row r="5" spans="2:6" x14ac:dyDescent="0.35">
      <c r="B5" s="2" t="s">
        <v>39</v>
      </c>
      <c r="D5" s="2" t="s">
        <v>76</v>
      </c>
      <c r="F5" s="2" t="s">
        <v>104</v>
      </c>
    </row>
    <row r="6" spans="2:6" x14ac:dyDescent="0.35">
      <c r="B6" s="2" t="s">
        <v>40</v>
      </c>
      <c r="D6" s="2" t="s">
        <v>80</v>
      </c>
      <c r="F6" s="2" t="s">
        <v>105</v>
      </c>
    </row>
    <row r="7" spans="2:6" x14ac:dyDescent="0.35">
      <c r="B7" s="2" t="s">
        <v>60</v>
      </c>
      <c r="D7" s="2" t="s">
        <v>29</v>
      </c>
      <c r="F7" s="2" t="s">
        <v>22</v>
      </c>
    </row>
    <row r="8" spans="2:6" x14ac:dyDescent="0.35">
      <c r="B8" s="2" t="s">
        <v>83</v>
      </c>
      <c r="D8" s="2" t="s">
        <v>78</v>
      </c>
      <c r="F8" s="2" t="s">
        <v>24</v>
      </c>
    </row>
    <row r="9" spans="2:6" x14ac:dyDescent="0.35">
      <c r="B9" s="2" t="s">
        <v>84</v>
      </c>
      <c r="D9" s="2" t="s">
        <v>73</v>
      </c>
      <c r="F9" s="2" t="s">
        <v>23</v>
      </c>
    </row>
    <row r="10" spans="2:6" x14ac:dyDescent="0.35">
      <c r="B10" s="2" t="s">
        <v>85</v>
      </c>
      <c r="D10" s="2" t="s">
        <v>11</v>
      </c>
      <c r="F10" s="2" t="s">
        <v>46</v>
      </c>
    </row>
    <row r="11" spans="2:6" x14ac:dyDescent="0.35">
      <c r="B11" s="2" t="s">
        <v>86</v>
      </c>
      <c r="D11" s="2" t="s">
        <v>33</v>
      </c>
    </row>
    <row r="12" spans="2:6" x14ac:dyDescent="0.35">
      <c r="B12" s="2" t="s">
        <v>87</v>
      </c>
      <c r="D12" s="2" t="s">
        <v>9</v>
      </c>
    </row>
    <row r="13" spans="2:6" x14ac:dyDescent="0.35">
      <c r="B13" s="2" t="s">
        <v>16</v>
      </c>
      <c r="D13" s="2" t="s">
        <v>69</v>
      </c>
    </row>
    <row r="14" spans="2:6" x14ac:dyDescent="0.35">
      <c r="B14" s="2" t="s">
        <v>88</v>
      </c>
      <c r="D14" s="2" t="s">
        <v>32</v>
      </c>
    </row>
    <row r="15" spans="2:6" x14ac:dyDescent="0.35">
      <c r="B15" s="2" t="s">
        <v>89</v>
      </c>
      <c r="D15" s="2" t="s">
        <v>74</v>
      </c>
    </row>
    <row r="16" spans="2:6" x14ac:dyDescent="0.35">
      <c r="B16" s="2" t="s">
        <v>90</v>
      </c>
      <c r="D16" s="2" t="s">
        <v>81</v>
      </c>
    </row>
    <row r="17" spans="2:4" x14ac:dyDescent="0.35">
      <c r="B17" s="2" t="s">
        <v>91</v>
      </c>
      <c r="D17" s="2" t="s">
        <v>75</v>
      </c>
    </row>
    <row r="18" spans="2:4" x14ac:dyDescent="0.35">
      <c r="B18" s="2" t="s">
        <v>92</v>
      </c>
      <c r="D18" s="2" t="s">
        <v>12</v>
      </c>
    </row>
    <row r="19" spans="2:4" x14ac:dyDescent="0.35">
      <c r="B19" s="2" t="s">
        <v>93</v>
      </c>
      <c r="D19" s="2" t="s">
        <v>14</v>
      </c>
    </row>
    <row r="20" spans="2:4" x14ac:dyDescent="0.35">
      <c r="B20" s="2" t="s">
        <v>94</v>
      </c>
      <c r="D20" s="2" t="s">
        <v>70</v>
      </c>
    </row>
    <row r="21" spans="2:4" x14ac:dyDescent="0.35">
      <c r="B21" s="2" t="s">
        <v>95</v>
      </c>
      <c r="D21" s="2" t="s">
        <v>79</v>
      </c>
    </row>
    <row r="22" spans="2:4" x14ac:dyDescent="0.35">
      <c r="B22" s="2" t="s">
        <v>96</v>
      </c>
      <c r="D22" s="2" t="s">
        <v>27</v>
      </c>
    </row>
    <row r="23" spans="2:4" x14ac:dyDescent="0.35">
      <c r="B23" s="2" t="s">
        <v>97</v>
      </c>
      <c r="D23" s="2" t="s">
        <v>30</v>
      </c>
    </row>
    <row r="24" spans="2:4" x14ac:dyDescent="0.35">
      <c r="B24" s="2" t="s">
        <v>17</v>
      </c>
      <c r="D24" s="2" t="s">
        <v>61</v>
      </c>
    </row>
    <row r="25" spans="2:4" x14ac:dyDescent="0.35">
      <c r="B25" s="2" t="s">
        <v>98</v>
      </c>
      <c r="D25" s="2" t="s">
        <v>8</v>
      </c>
    </row>
    <row r="26" spans="2:4" x14ac:dyDescent="0.35">
      <c r="B26" s="2" t="s">
        <v>99</v>
      </c>
      <c r="D26" s="2" t="s">
        <v>28</v>
      </c>
    </row>
    <row r="27" spans="2:4" x14ac:dyDescent="0.35">
      <c r="B27" s="2" t="s">
        <v>100</v>
      </c>
      <c r="D27" s="2" t="s">
        <v>63</v>
      </c>
    </row>
    <row r="28" spans="2:4" x14ac:dyDescent="0.35">
      <c r="B28" s="2" t="s">
        <v>101</v>
      </c>
      <c r="D28" s="2" t="s">
        <v>13</v>
      </c>
    </row>
    <row r="29" spans="2:4" x14ac:dyDescent="0.35">
      <c r="B29" s="2" t="s">
        <v>18</v>
      </c>
      <c r="D29" s="2" t="s">
        <v>64</v>
      </c>
    </row>
    <row r="30" spans="2:4" x14ac:dyDescent="0.35">
      <c r="B30" s="2" t="s">
        <v>19</v>
      </c>
      <c r="D30" s="2" t="s">
        <v>71</v>
      </c>
    </row>
    <row r="31" spans="2:4" x14ac:dyDescent="0.35">
      <c r="B31" s="2" t="s">
        <v>20</v>
      </c>
      <c r="D31" s="2" t="s">
        <v>65</v>
      </c>
    </row>
    <row r="32" spans="2:4" x14ac:dyDescent="0.35">
      <c r="B32" s="2" t="s">
        <v>34</v>
      </c>
      <c r="D32" s="2" t="s">
        <v>72</v>
      </c>
    </row>
    <row r="33" spans="2:4" x14ac:dyDescent="0.35">
      <c r="B33" s="2" t="s">
        <v>35</v>
      </c>
      <c r="D33" s="2" t="s">
        <v>31</v>
      </c>
    </row>
    <row r="34" spans="2:4" x14ac:dyDescent="0.35">
      <c r="B34" s="2" t="s">
        <v>36</v>
      </c>
      <c r="D34" s="2" t="s">
        <v>66</v>
      </c>
    </row>
    <row r="35" spans="2:4" x14ac:dyDescent="0.35">
      <c r="B35" s="2" t="s">
        <v>46</v>
      </c>
      <c r="D35" s="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Sales Volume</vt:lpstr>
      <vt:lpstr>VOL</vt:lpstr>
      <vt:lpstr>Sales Value</vt:lpstr>
      <vt:lpstr>VAL</vt:lpstr>
      <vt:lpstr>Data</vt:lpstr>
      <vt:lpstr>Ref table week No.</vt:lpstr>
      <vt:lpstr>Lookup refs</vt:lpstr>
      <vt:lpstr>Pivot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Small Biz Excel Whiz</dc:creator>
  <cp:lastModifiedBy>Jason H</cp:lastModifiedBy>
  <dcterms:created xsi:type="dcterms:W3CDTF">2021-01-25T13:05:24Z</dcterms:created>
  <dcterms:modified xsi:type="dcterms:W3CDTF">2022-10-28T03:23:41Z</dcterms:modified>
</cp:coreProperties>
</file>